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LORES 2020\ESTADÍSTICAS 2020\Octubre amc\"/>
    </mc:Choice>
  </mc:AlternateContent>
  <bookViews>
    <workbookView xWindow="0" yWindow="0" windowWidth="20490" windowHeight="8955"/>
  </bookViews>
  <sheets>
    <sheet name="7.2 EERR SAFI" sheetId="2" r:id="rId1"/>
  </sheets>
  <calcPr calcId="162913"/>
</workbook>
</file>

<file path=xl/calcChain.xml><?xml version="1.0" encoding="utf-8"?>
<calcChain xmlns="http://schemas.openxmlformats.org/spreadsheetml/2006/main">
  <c r="C9" i="2" l="1"/>
  <c r="C12" i="2" s="1"/>
  <c r="C15" i="2" s="1"/>
  <c r="C17" i="2" s="1"/>
  <c r="C20" i="2" s="1"/>
  <c r="C23" i="2" s="1"/>
  <c r="C25" i="2" s="1"/>
  <c r="D9" i="2"/>
  <c r="D12" i="2" s="1"/>
  <c r="D15" i="2" s="1"/>
  <c r="D17" i="2" s="1"/>
  <c r="D20" i="2" s="1"/>
  <c r="D23" i="2" s="1"/>
  <c r="D25" i="2" s="1"/>
  <c r="E9" i="2"/>
  <c r="F9" i="2"/>
  <c r="F12" i="2" s="1"/>
  <c r="F15" i="2" s="1"/>
  <c r="F17" i="2" s="1"/>
  <c r="F20" i="2" s="1"/>
  <c r="F23" i="2" s="1"/>
  <c r="F25" i="2" s="1"/>
  <c r="G9" i="2"/>
  <c r="G12" i="2" s="1"/>
  <c r="G15" i="2" s="1"/>
  <c r="G17" i="2" s="1"/>
  <c r="G20" i="2" s="1"/>
  <c r="G23" i="2" s="1"/>
  <c r="G25" i="2" s="1"/>
  <c r="H9" i="2"/>
  <c r="H12" i="2" s="1"/>
  <c r="H15" i="2" s="1"/>
  <c r="H17" i="2" s="1"/>
  <c r="H20" i="2" s="1"/>
  <c r="H23" i="2" s="1"/>
  <c r="H25" i="2" s="1"/>
  <c r="I9" i="2"/>
  <c r="J9" i="2"/>
  <c r="J12" i="2" s="1"/>
  <c r="J15" i="2" s="1"/>
  <c r="J17" i="2" s="1"/>
  <c r="J20" i="2" s="1"/>
  <c r="J23" i="2" s="1"/>
  <c r="J25" i="2" s="1"/>
  <c r="K9" i="2"/>
  <c r="K12" i="2" s="1"/>
  <c r="K15" i="2" s="1"/>
  <c r="K17" i="2" s="1"/>
  <c r="K20" i="2" s="1"/>
  <c r="K23" i="2" s="1"/>
  <c r="K25" i="2" s="1"/>
  <c r="L9" i="2"/>
  <c r="L12" i="2" s="1"/>
  <c r="L15" i="2" s="1"/>
  <c r="L17" i="2" s="1"/>
  <c r="L20" i="2" s="1"/>
  <c r="L23" i="2" s="1"/>
  <c r="L25" i="2" s="1"/>
  <c r="M9" i="2"/>
  <c r="N9" i="2"/>
  <c r="N12" i="2" s="1"/>
  <c r="N15" i="2" s="1"/>
  <c r="N17" i="2" s="1"/>
  <c r="N20" i="2" s="1"/>
  <c r="N23" i="2" s="1"/>
  <c r="O9" i="2"/>
  <c r="O12" i="2" s="1"/>
  <c r="O15" i="2" s="1"/>
  <c r="O17" i="2" s="1"/>
  <c r="O20" i="2" s="1"/>
  <c r="O23" i="2" s="1"/>
  <c r="O25" i="2" s="1"/>
  <c r="P9" i="2"/>
  <c r="P12" i="2" s="1"/>
  <c r="P15" i="2" s="1"/>
  <c r="P17" i="2" s="1"/>
  <c r="P20" i="2" s="1"/>
  <c r="P23" i="2" s="1"/>
  <c r="P25" i="2" s="1"/>
  <c r="Q9" i="2"/>
  <c r="E12" i="2"/>
  <c r="E15" i="2" s="1"/>
  <c r="E17" i="2" s="1"/>
  <c r="E20" i="2" s="1"/>
  <c r="E23" i="2" s="1"/>
  <c r="E25" i="2" s="1"/>
  <c r="I12" i="2"/>
  <c r="I15" i="2" s="1"/>
  <c r="I17" i="2" s="1"/>
  <c r="I20" i="2" s="1"/>
  <c r="I23" i="2" s="1"/>
  <c r="I25" i="2" s="1"/>
  <c r="M12" i="2"/>
  <c r="M15" i="2" s="1"/>
  <c r="M17" i="2" s="1"/>
  <c r="M20" i="2" s="1"/>
  <c r="M23" i="2" s="1"/>
  <c r="M25" i="2" s="1"/>
  <c r="Q12" i="2"/>
  <c r="Q15" i="2" s="1"/>
  <c r="Q17" i="2" s="1"/>
  <c r="Q20" i="2" s="1"/>
  <c r="Q23" i="2" s="1"/>
  <c r="Q25" i="2" s="1"/>
  <c r="N25" i="2"/>
</calcChain>
</file>

<file path=xl/sharedStrings.xml><?xml version="1.0" encoding="utf-8"?>
<sst xmlns="http://schemas.openxmlformats.org/spreadsheetml/2006/main" count="39" uniqueCount="39">
  <si>
    <t>GASTOS DE ADMINISTRACIÓN</t>
  </si>
  <si>
    <t>INGRESOS FINANCIEROS</t>
  </si>
  <si>
    <t>MARGEN OPERATIVO</t>
  </si>
  <si>
    <t>RESULTADO OPERACIONAL</t>
  </si>
  <si>
    <t>UTILIDAD ANTES DEL IMPUESTO</t>
  </si>
  <si>
    <t>MARGEN OPERATIVO FINANCIERO</t>
  </si>
  <si>
    <t>RESULTADO DESPUES DE INCOBRABLES</t>
  </si>
  <si>
    <t>UTILIDAD O PÉRDIDA DEL EJERCICIO</t>
  </si>
  <si>
    <t>(Expresado en Bolivianos)</t>
  </si>
  <si>
    <t>CUENTA</t>
  </si>
  <si>
    <t>DESCRIPCIÓN</t>
  </si>
  <si>
    <t>RESULTADO ANTES DE AJUSTES POR INFLACIÓN</t>
  </si>
  <si>
    <t>ESTADO DE RESULTADOS DE LAS SOCIEDADES ADMINISTRADORAS DE FONDOS DE INVERSIÓN</t>
  </si>
  <si>
    <t>RECUPERACION DE INCOBRABLES</t>
  </si>
  <si>
    <t>INGRESOS NO OPERACIONALES</t>
  </si>
  <si>
    <t>GASTOS NO OPERACIONALES</t>
  </si>
  <si>
    <t>Al 30 de noviembre de 2020</t>
  </si>
  <si>
    <t>AFI</t>
  </si>
  <si>
    <t>CAP</t>
  </si>
  <si>
    <t>GAI</t>
  </si>
  <si>
    <t>SAL</t>
  </si>
  <si>
    <t>SBI</t>
  </si>
  <si>
    <t>SCF</t>
  </si>
  <si>
    <t>SCM</t>
  </si>
  <si>
    <t>SFE</t>
  </si>
  <si>
    <t>SFO</t>
  </si>
  <si>
    <t>SME</t>
  </si>
  <si>
    <t>SMV</t>
  </si>
  <si>
    <t>SNA</t>
  </si>
  <si>
    <t>SPA</t>
  </si>
  <si>
    <t>SSC</t>
  </si>
  <si>
    <t>SUN</t>
  </si>
  <si>
    <t>INGRESOS OPERACIONALES</t>
  </si>
  <si>
    <t>GASTOS OPERACIONALES</t>
  </si>
  <si>
    <t>GASTOS FINANCIEROS</t>
  </si>
  <si>
    <t xml:space="preserve">CARGOS POR INCOBRABILIDAD </t>
  </si>
  <si>
    <t>ABONOS POR DIFERENCIA DE CAMBIO, MANTENIMIENTO DE VALOR Y AJUSTE POR INFLACIÓN</t>
  </si>
  <si>
    <t>CARGOS POR DIFERENCIA DE CAMBIO, MANTENIMIENTO DE VALOR Y AJUSTE POR INFLACIÓN</t>
  </si>
  <si>
    <t>IMPUESTO SOBRE LAS UTILIDADES DE LAS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</si>
</sst>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A7EFD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" fillId="31" borderId="5" applyNumberFormat="0" applyFon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8" applyNumberFormat="0" applyFill="0" applyAlignment="0" applyProtection="0"/>
    <xf numFmtId="0" fontId="3" fillId="20" borderId="0" applyNumberFormat="0" applyBorder="0" applyAlignment="0" applyProtection="0"/>
  </cellStyleXfs>
  <cellXfs count="30">
    <xf numFmtId="0" fontId="0" fillId="0" borderId="0" xfId="0"/>
    <xf numFmtId="49" fontId="16" fillId="0" borderId="0" xfId="0" applyNumberFormat="1" applyFont="1" applyFill="1"/>
    <xf numFmtId="0" fontId="16" fillId="0" borderId="0" xfId="0" applyFont="1" applyFill="1" applyAlignment="1">
      <alignment wrapText="1"/>
    </xf>
    <xf numFmtId="0" fontId="16" fillId="0" borderId="0" xfId="0" applyFont="1" applyFill="1"/>
    <xf numFmtId="0" fontId="17" fillId="32" borderId="0" xfId="0" applyFont="1" applyFill="1" applyAlignment="1">
      <alignment horizontal="center"/>
    </xf>
    <xf numFmtId="3" fontId="16" fillId="0" borderId="0" xfId="0" applyNumberFormat="1" applyFont="1" applyFill="1"/>
    <xf numFmtId="3" fontId="17" fillId="32" borderId="0" xfId="0" applyNumberFormat="1" applyFont="1" applyFill="1"/>
    <xf numFmtId="0" fontId="17" fillId="33" borderId="9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vertical="center" wrapText="1"/>
    </xf>
    <xf numFmtId="3" fontId="16" fillId="0" borderId="13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 wrapText="1"/>
    </xf>
    <xf numFmtId="3" fontId="17" fillId="0" borderId="13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vertical="center"/>
    </xf>
    <xf numFmtId="49" fontId="16" fillId="0" borderId="12" xfId="0" applyNumberFormat="1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 wrapText="1"/>
    </xf>
    <xf numFmtId="3" fontId="17" fillId="0" borderId="16" xfId="0" applyNumberFormat="1" applyFont="1" applyFill="1" applyBorder="1" applyAlignment="1">
      <alignment vertical="center"/>
    </xf>
    <xf numFmtId="3" fontId="17" fillId="0" borderId="17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</cellXfs>
  <cellStyles count="41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Bueno" xfId="40" builtinId="26" hidden="1"/>
    <cellStyle name="Cálculo" xfId="20"/>
    <cellStyle name="Celda de comprobación" xfId="21"/>
    <cellStyle name="Celda vinculada" xfId="22"/>
    <cellStyle name="Encabezado 1" xfId="2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/>
    <cellStyle name="Incorrecto" xfId="32"/>
    <cellStyle name="Normal" xfId="0" builtinId="0"/>
    <cellStyle name="Notas" xfId="33"/>
    <cellStyle name="Salida" xfId="34"/>
    <cellStyle name="Texto de advertencia" xfId="35"/>
    <cellStyle name="Texto explicativo" xfId="36"/>
    <cellStyle name="Título" xfId="37"/>
    <cellStyle name="Título 2" xfId="38"/>
    <cellStyle name="Título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771525</xdr:colOff>
      <xdr:row>0</xdr:row>
      <xdr:rowOff>47625</xdr:rowOff>
    </xdr:from>
    <xdr:to>
      <xdr:col>17</xdr:col>
      <xdr:colOff>87222</xdr:colOff>
      <xdr:row>4</xdr:row>
      <xdr:rowOff>133350</xdr:rowOff>
    </xdr:to>
    <xdr:pic>
      <xdr:nvPicPr>
        <xdr:cNvPr id="2" name="Picture 2" descr="http://intranet.asfi.gov.bo/DEJ/JCI/DOCUMENTOS%20DE%20INTERES%20PARA%20OTRAS%20UNIDADES%20ORGANIZA/isolohorizontal2%2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47625"/>
          <a:ext cx="1658847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workbookViewId="0">
      <selection activeCell="O16" sqref="O16"/>
    </sheetView>
  </sheetViews>
  <sheetFormatPr baseColWidth="10" defaultColWidth="11.7109375" defaultRowHeight="12" x14ac:dyDescent="0.2"/>
  <cols>
    <col min="1" max="1" width="7" style="1" bestFit="1" customWidth="1"/>
    <col min="2" max="2" width="40.85546875" style="2" customWidth="1"/>
    <col min="3" max="3" width="11.7109375" style="5" customWidth="1"/>
    <col min="4" max="26" width="11.7109375" style="3" customWidth="1"/>
    <col min="27" max="16384" width="11.7109375" style="3"/>
  </cols>
  <sheetData>
    <row r="1" spans="1:17" x14ac:dyDescent="0.2">
      <c r="C1" s="27"/>
      <c r="D1" s="27"/>
    </row>
    <row r="2" spans="1:17" x14ac:dyDescent="0.2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7" x14ac:dyDescent="0.2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7" x14ac:dyDescent="0.2">
      <c r="A4" s="29" t="s">
        <v>8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6" spans="1:17" s="4" customFormat="1" x14ac:dyDescent="0.2">
      <c r="A6" s="7" t="s">
        <v>9</v>
      </c>
      <c r="B6" s="8" t="s">
        <v>10</v>
      </c>
      <c r="C6" s="9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29</v>
      </c>
      <c r="P6" s="10" t="s">
        <v>30</v>
      </c>
      <c r="Q6" s="11" t="s">
        <v>31</v>
      </c>
    </row>
    <row r="7" spans="1:17" s="5" customFormat="1" x14ac:dyDescent="0.2">
      <c r="A7" s="12">
        <v>5100000</v>
      </c>
      <c r="B7" s="13" t="s">
        <v>32</v>
      </c>
      <c r="C7" s="14"/>
      <c r="D7" s="14">
        <v>4849654</v>
      </c>
      <c r="E7" s="14"/>
      <c r="F7" s="14">
        <v>6190610</v>
      </c>
      <c r="G7" s="14">
        <v>10901772</v>
      </c>
      <c r="H7" s="14">
        <v>13278253</v>
      </c>
      <c r="I7" s="14">
        <v>21803458</v>
      </c>
      <c r="J7" s="14">
        <v>4268753</v>
      </c>
      <c r="K7" s="14">
        <v>22754748</v>
      </c>
      <c r="L7" s="14">
        <v>23465522</v>
      </c>
      <c r="M7" s="14">
        <v>13171573</v>
      </c>
      <c r="N7" s="14">
        <v>27379211</v>
      </c>
      <c r="O7" s="14">
        <v>5797918</v>
      </c>
      <c r="P7" s="14">
        <v>28472396</v>
      </c>
      <c r="Q7" s="15">
        <v>10538955</v>
      </c>
    </row>
    <row r="8" spans="1:17" s="5" customFormat="1" x14ac:dyDescent="0.2">
      <c r="A8" s="12">
        <v>4100000</v>
      </c>
      <c r="B8" s="13" t="s">
        <v>33</v>
      </c>
      <c r="C8" s="14"/>
      <c r="D8" s="14">
        <v>732</v>
      </c>
      <c r="E8" s="14"/>
      <c r="F8" s="14">
        <v>98837</v>
      </c>
      <c r="G8" s="14">
        <v>261107</v>
      </c>
      <c r="H8" s="14">
        <v>633254</v>
      </c>
      <c r="I8" s="14">
        <v>308040</v>
      </c>
      <c r="J8" s="14">
        <v>57218</v>
      </c>
      <c r="K8" s="14">
        <v>693343</v>
      </c>
      <c r="L8" s="14">
        <v>554190</v>
      </c>
      <c r="M8" s="14">
        <v>22251</v>
      </c>
      <c r="N8" s="14">
        <v>1396699</v>
      </c>
      <c r="O8" s="14">
        <v>254125</v>
      </c>
      <c r="P8" s="14">
        <v>2111772</v>
      </c>
      <c r="Q8" s="15">
        <v>58142</v>
      </c>
    </row>
    <row r="9" spans="1:17" s="6" customFormat="1" x14ac:dyDescent="0.2">
      <c r="A9" s="16"/>
      <c r="B9" s="17" t="s">
        <v>2</v>
      </c>
      <c r="C9" s="18">
        <f t="shared" ref="C9:Q9" si="0">C7-C8</f>
        <v>0</v>
      </c>
      <c r="D9" s="18">
        <f t="shared" si="0"/>
        <v>4848922</v>
      </c>
      <c r="E9" s="18">
        <f t="shared" si="0"/>
        <v>0</v>
      </c>
      <c r="F9" s="18">
        <f t="shared" si="0"/>
        <v>6091773</v>
      </c>
      <c r="G9" s="18">
        <f t="shared" si="0"/>
        <v>10640665</v>
      </c>
      <c r="H9" s="18">
        <f t="shared" si="0"/>
        <v>12644999</v>
      </c>
      <c r="I9" s="18">
        <f t="shared" si="0"/>
        <v>21495418</v>
      </c>
      <c r="J9" s="18">
        <f t="shared" si="0"/>
        <v>4211535</v>
      </c>
      <c r="K9" s="18">
        <f t="shared" si="0"/>
        <v>22061405</v>
      </c>
      <c r="L9" s="18">
        <f t="shared" si="0"/>
        <v>22911332</v>
      </c>
      <c r="M9" s="18">
        <f t="shared" si="0"/>
        <v>13149322</v>
      </c>
      <c r="N9" s="18">
        <f t="shared" si="0"/>
        <v>25982512</v>
      </c>
      <c r="O9" s="18">
        <f t="shared" si="0"/>
        <v>5543793</v>
      </c>
      <c r="P9" s="18">
        <f t="shared" si="0"/>
        <v>26360624</v>
      </c>
      <c r="Q9" s="19">
        <f t="shared" si="0"/>
        <v>10480813</v>
      </c>
    </row>
    <row r="10" spans="1:17" s="5" customFormat="1" x14ac:dyDescent="0.2">
      <c r="A10" s="12">
        <v>5200000</v>
      </c>
      <c r="B10" s="13" t="s">
        <v>1</v>
      </c>
      <c r="C10" s="14"/>
      <c r="D10" s="14">
        <v>195414</v>
      </c>
      <c r="E10" s="14"/>
      <c r="F10" s="14">
        <v>241136</v>
      </c>
      <c r="G10" s="14">
        <v>1015361</v>
      </c>
      <c r="H10" s="14">
        <v>362269</v>
      </c>
      <c r="I10" s="14">
        <v>242529</v>
      </c>
      <c r="J10" s="14">
        <v>1389701</v>
      </c>
      <c r="K10" s="14">
        <v>2258009</v>
      </c>
      <c r="L10" s="14">
        <v>4744243</v>
      </c>
      <c r="M10" s="14">
        <v>53334</v>
      </c>
      <c r="N10" s="14">
        <v>1486504</v>
      </c>
      <c r="O10" s="14">
        <v>2750390</v>
      </c>
      <c r="P10" s="14">
        <v>13480427</v>
      </c>
      <c r="Q10" s="15">
        <v>1266046</v>
      </c>
    </row>
    <row r="11" spans="1:17" s="5" customFormat="1" x14ac:dyDescent="0.2">
      <c r="A11" s="12">
        <v>4200000</v>
      </c>
      <c r="B11" s="13" t="s">
        <v>34</v>
      </c>
      <c r="C11" s="14"/>
      <c r="D11" s="14">
        <v>47698</v>
      </c>
      <c r="E11" s="14"/>
      <c r="F11" s="14"/>
      <c r="G11" s="14">
        <v>694709</v>
      </c>
      <c r="H11" s="14">
        <v>161567</v>
      </c>
      <c r="I11" s="14">
        <v>55850</v>
      </c>
      <c r="J11" s="14">
        <v>1128411</v>
      </c>
      <c r="K11" s="14">
        <v>2223187</v>
      </c>
      <c r="L11" s="14">
        <v>3828900</v>
      </c>
      <c r="M11" s="14">
        <v>5186</v>
      </c>
      <c r="N11" s="14">
        <v>214875</v>
      </c>
      <c r="O11" s="14">
        <v>950650</v>
      </c>
      <c r="P11" s="14">
        <v>14111609</v>
      </c>
      <c r="Q11" s="15">
        <v>360284</v>
      </c>
    </row>
    <row r="12" spans="1:17" s="6" customFormat="1" x14ac:dyDescent="0.2">
      <c r="A12" s="16"/>
      <c r="B12" s="17" t="s">
        <v>5</v>
      </c>
      <c r="C12" s="18">
        <f t="shared" ref="C12:Q12" si="1">C9+C10-C11</f>
        <v>0</v>
      </c>
      <c r="D12" s="18">
        <f t="shared" si="1"/>
        <v>4996638</v>
      </c>
      <c r="E12" s="18">
        <f t="shared" si="1"/>
        <v>0</v>
      </c>
      <c r="F12" s="18">
        <f t="shared" si="1"/>
        <v>6332909</v>
      </c>
      <c r="G12" s="18">
        <f t="shared" si="1"/>
        <v>10961317</v>
      </c>
      <c r="H12" s="18">
        <f t="shared" si="1"/>
        <v>12845701</v>
      </c>
      <c r="I12" s="18">
        <f t="shared" si="1"/>
        <v>21682097</v>
      </c>
      <c r="J12" s="18">
        <f t="shared" si="1"/>
        <v>4472825</v>
      </c>
      <c r="K12" s="18">
        <f t="shared" si="1"/>
        <v>22096227</v>
      </c>
      <c r="L12" s="18">
        <f t="shared" si="1"/>
        <v>23826675</v>
      </c>
      <c r="M12" s="18">
        <f t="shared" si="1"/>
        <v>13197470</v>
      </c>
      <c r="N12" s="18">
        <f t="shared" si="1"/>
        <v>27254141</v>
      </c>
      <c r="O12" s="18">
        <f t="shared" si="1"/>
        <v>7343533</v>
      </c>
      <c r="P12" s="18">
        <f t="shared" si="1"/>
        <v>25729442</v>
      </c>
      <c r="Q12" s="19">
        <f t="shared" si="1"/>
        <v>11386575</v>
      </c>
    </row>
    <row r="13" spans="1:17" s="5" customFormat="1" x14ac:dyDescent="0.2">
      <c r="A13" s="20">
        <v>5300000</v>
      </c>
      <c r="B13" s="21" t="s">
        <v>13</v>
      </c>
      <c r="C13" s="14"/>
      <c r="D13" s="14">
        <v>178828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44463</v>
      </c>
      <c r="P13" s="14"/>
      <c r="Q13" s="15"/>
    </row>
    <row r="14" spans="1:17" s="5" customFormat="1" x14ac:dyDescent="0.2">
      <c r="A14" s="20">
        <v>4300000</v>
      </c>
      <c r="B14" s="21" t="s">
        <v>35</v>
      </c>
      <c r="C14" s="14"/>
      <c r="D14" s="14"/>
      <c r="E14" s="14"/>
      <c r="F14" s="14"/>
      <c r="G14" s="14"/>
      <c r="H14" s="14"/>
      <c r="I14" s="14">
        <v>1702</v>
      </c>
      <c r="J14" s="14"/>
      <c r="K14" s="14">
        <v>27996</v>
      </c>
      <c r="L14" s="14"/>
      <c r="M14" s="14"/>
      <c r="N14" s="14"/>
      <c r="O14" s="14">
        <v>47748</v>
      </c>
      <c r="P14" s="14">
        <v>207770</v>
      </c>
      <c r="Q14" s="15">
        <v>624</v>
      </c>
    </row>
    <row r="15" spans="1:17" s="6" customFormat="1" x14ac:dyDescent="0.2">
      <c r="A15" s="16"/>
      <c r="B15" s="22" t="s">
        <v>6</v>
      </c>
      <c r="C15" s="18">
        <f t="shared" ref="C15:Q15" si="2">C12+(C13-C14)</f>
        <v>0</v>
      </c>
      <c r="D15" s="18">
        <f t="shared" si="2"/>
        <v>5175466</v>
      </c>
      <c r="E15" s="18">
        <f t="shared" si="2"/>
        <v>0</v>
      </c>
      <c r="F15" s="18">
        <f t="shared" si="2"/>
        <v>6332909</v>
      </c>
      <c r="G15" s="18">
        <f t="shared" si="2"/>
        <v>10961317</v>
      </c>
      <c r="H15" s="18">
        <f t="shared" si="2"/>
        <v>12845701</v>
      </c>
      <c r="I15" s="18">
        <f t="shared" si="2"/>
        <v>21680395</v>
      </c>
      <c r="J15" s="18">
        <f t="shared" si="2"/>
        <v>4472825</v>
      </c>
      <c r="K15" s="18">
        <f t="shared" si="2"/>
        <v>22068231</v>
      </c>
      <c r="L15" s="18">
        <f t="shared" si="2"/>
        <v>23826675</v>
      </c>
      <c r="M15" s="18">
        <f t="shared" si="2"/>
        <v>13197470</v>
      </c>
      <c r="N15" s="18">
        <f t="shared" si="2"/>
        <v>27254141</v>
      </c>
      <c r="O15" s="18">
        <f t="shared" si="2"/>
        <v>7340248</v>
      </c>
      <c r="P15" s="18">
        <f t="shared" si="2"/>
        <v>25521672</v>
      </c>
      <c r="Q15" s="19">
        <f t="shared" si="2"/>
        <v>11385951</v>
      </c>
    </row>
    <row r="16" spans="1:17" s="5" customFormat="1" x14ac:dyDescent="0.2">
      <c r="A16" s="20">
        <v>4400000</v>
      </c>
      <c r="B16" s="21" t="s">
        <v>0</v>
      </c>
      <c r="C16" s="14">
        <v>595793</v>
      </c>
      <c r="D16" s="14">
        <v>3977893</v>
      </c>
      <c r="E16" s="14">
        <v>32105</v>
      </c>
      <c r="F16" s="14">
        <v>3873197</v>
      </c>
      <c r="G16" s="14">
        <v>7290935</v>
      </c>
      <c r="H16" s="14">
        <v>6006373</v>
      </c>
      <c r="I16" s="14">
        <v>11631941</v>
      </c>
      <c r="J16" s="14">
        <v>1994554</v>
      </c>
      <c r="K16" s="14">
        <v>17765052</v>
      </c>
      <c r="L16" s="14">
        <v>12204815</v>
      </c>
      <c r="M16" s="14">
        <v>8482750</v>
      </c>
      <c r="N16" s="14">
        <v>7587619</v>
      </c>
      <c r="O16" s="14">
        <v>5252414</v>
      </c>
      <c r="P16" s="14">
        <v>14038908</v>
      </c>
      <c r="Q16" s="15">
        <v>10655615</v>
      </c>
    </row>
    <row r="17" spans="1:17" s="6" customFormat="1" x14ac:dyDescent="0.2">
      <c r="A17" s="16"/>
      <c r="B17" s="22" t="s">
        <v>3</v>
      </c>
      <c r="C17" s="18">
        <f t="shared" ref="C17:Q17" si="3">C15-C16</f>
        <v>-595793</v>
      </c>
      <c r="D17" s="18">
        <f t="shared" si="3"/>
        <v>1197573</v>
      </c>
      <c r="E17" s="18">
        <f t="shared" si="3"/>
        <v>-32105</v>
      </c>
      <c r="F17" s="18">
        <f t="shared" si="3"/>
        <v>2459712</v>
      </c>
      <c r="G17" s="18">
        <f t="shared" si="3"/>
        <v>3670382</v>
      </c>
      <c r="H17" s="18">
        <f t="shared" si="3"/>
        <v>6839328</v>
      </c>
      <c r="I17" s="18">
        <f t="shared" si="3"/>
        <v>10048454</v>
      </c>
      <c r="J17" s="18">
        <f t="shared" si="3"/>
        <v>2478271</v>
      </c>
      <c r="K17" s="18">
        <f t="shared" si="3"/>
        <v>4303179</v>
      </c>
      <c r="L17" s="18">
        <f t="shared" si="3"/>
        <v>11621860</v>
      </c>
      <c r="M17" s="18">
        <f t="shared" si="3"/>
        <v>4714720</v>
      </c>
      <c r="N17" s="18">
        <f t="shared" si="3"/>
        <v>19666522</v>
      </c>
      <c r="O17" s="18">
        <f t="shared" si="3"/>
        <v>2087834</v>
      </c>
      <c r="P17" s="18">
        <f t="shared" si="3"/>
        <v>11482764</v>
      </c>
      <c r="Q17" s="19">
        <f t="shared" si="3"/>
        <v>730336</v>
      </c>
    </row>
    <row r="18" spans="1:17" s="5" customFormat="1" x14ac:dyDescent="0.2">
      <c r="A18" s="20">
        <v>5500000</v>
      </c>
      <c r="B18" s="21" t="s">
        <v>14</v>
      </c>
      <c r="C18" s="14"/>
      <c r="D18" s="14">
        <v>13233</v>
      </c>
      <c r="E18" s="14"/>
      <c r="F18" s="14"/>
      <c r="G18" s="14">
        <v>240989</v>
      </c>
      <c r="H18" s="14">
        <v>127534</v>
      </c>
      <c r="I18" s="14">
        <v>3211</v>
      </c>
      <c r="J18" s="14">
        <v>24528</v>
      </c>
      <c r="K18" s="14">
        <v>104595</v>
      </c>
      <c r="L18" s="14"/>
      <c r="M18" s="14">
        <v>16557</v>
      </c>
      <c r="N18" s="14">
        <v>135037</v>
      </c>
      <c r="O18" s="14">
        <v>870136</v>
      </c>
      <c r="P18" s="14">
        <v>1030644</v>
      </c>
      <c r="Q18" s="15">
        <v>76928</v>
      </c>
    </row>
    <row r="19" spans="1:17" s="5" customFormat="1" x14ac:dyDescent="0.2">
      <c r="A19" s="20">
        <v>4500000</v>
      </c>
      <c r="B19" s="21" t="s">
        <v>15</v>
      </c>
      <c r="C19" s="14"/>
      <c r="D19" s="14">
        <v>109355</v>
      </c>
      <c r="E19" s="14"/>
      <c r="F19" s="14">
        <v>6149</v>
      </c>
      <c r="G19" s="14">
        <v>58016</v>
      </c>
      <c r="H19" s="14">
        <v>6287</v>
      </c>
      <c r="I19" s="14">
        <v>127477</v>
      </c>
      <c r="J19" s="14">
        <v>6053</v>
      </c>
      <c r="K19" s="14">
        <v>26782</v>
      </c>
      <c r="L19" s="14">
        <v>35444</v>
      </c>
      <c r="M19" s="14">
        <v>7830</v>
      </c>
      <c r="N19" s="14">
        <v>4577</v>
      </c>
      <c r="O19" s="14">
        <v>1142739</v>
      </c>
      <c r="P19" s="14">
        <v>1084</v>
      </c>
      <c r="Q19" s="15"/>
    </row>
    <row r="20" spans="1:17" s="6" customFormat="1" x14ac:dyDescent="0.2">
      <c r="A20" s="16"/>
      <c r="B20" s="22" t="s">
        <v>11</v>
      </c>
      <c r="C20" s="18">
        <f t="shared" ref="C20:Q20" si="4">C17+(C18-C19)</f>
        <v>-595793</v>
      </c>
      <c r="D20" s="18">
        <f t="shared" si="4"/>
        <v>1101451</v>
      </c>
      <c r="E20" s="18">
        <f t="shared" si="4"/>
        <v>-32105</v>
      </c>
      <c r="F20" s="18">
        <f t="shared" si="4"/>
        <v>2453563</v>
      </c>
      <c r="G20" s="18">
        <f t="shared" si="4"/>
        <v>3853355</v>
      </c>
      <c r="H20" s="18">
        <f t="shared" si="4"/>
        <v>6960575</v>
      </c>
      <c r="I20" s="18">
        <f t="shared" si="4"/>
        <v>9924188</v>
      </c>
      <c r="J20" s="18">
        <f t="shared" si="4"/>
        <v>2496746</v>
      </c>
      <c r="K20" s="18">
        <f t="shared" si="4"/>
        <v>4380992</v>
      </c>
      <c r="L20" s="18">
        <f t="shared" si="4"/>
        <v>11586416</v>
      </c>
      <c r="M20" s="18">
        <f t="shared" si="4"/>
        <v>4723447</v>
      </c>
      <c r="N20" s="18">
        <f t="shared" si="4"/>
        <v>19796982</v>
      </c>
      <c r="O20" s="18">
        <f t="shared" si="4"/>
        <v>1815231</v>
      </c>
      <c r="P20" s="18">
        <f t="shared" si="4"/>
        <v>12512324</v>
      </c>
      <c r="Q20" s="19">
        <f t="shared" si="4"/>
        <v>807264</v>
      </c>
    </row>
    <row r="21" spans="1:17" s="5" customFormat="1" ht="36" x14ac:dyDescent="0.2">
      <c r="A21" s="20">
        <v>5890000</v>
      </c>
      <c r="B21" s="21" t="s">
        <v>36</v>
      </c>
      <c r="C21" s="14">
        <v>376</v>
      </c>
      <c r="D21" s="14">
        <v>433</v>
      </c>
      <c r="E21" s="14">
        <v>10</v>
      </c>
      <c r="F21" s="14">
        <v>0</v>
      </c>
      <c r="G21" s="14">
        <v>50767</v>
      </c>
      <c r="H21" s="14">
        <v>0</v>
      </c>
      <c r="I21" s="14">
        <v>55</v>
      </c>
      <c r="J21" s="14">
        <v>34</v>
      </c>
      <c r="K21" s="14">
        <v>100242</v>
      </c>
      <c r="L21" s="14">
        <v>183853</v>
      </c>
      <c r="M21" s="14">
        <v>2801</v>
      </c>
      <c r="N21" s="14">
        <v>2082</v>
      </c>
      <c r="O21" s="14">
        <v>6000</v>
      </c>
      <c r="P21" s="14">
        <v>952</v>
      </c>
      <c r="Q21" s="15">
        <v>0</v>
      </c>
    </row>
    <row r="22" spans="1:17" s="5" customFormat="1" ht="30" customHeight="1" x14ac:dyDescent="0.2">
      <c r="A22" s="20">
        <v>4890000</v>
      </c>
      <c r="B22" s="21" t="s">
        <v>37</v>
      </c>
      <c r="C22" s="14"/>
      <c r="D22" s="14">
        <v>97</v>
      </c>
      <c r="E22" s="14">
        <v>268</v>
      </c>
      <c r="F22" s="14"/>
      <c r="G22" s="14">
        <v>2178</v>
      </c>
      <c r="H22" s="14">
        <v>0</v>
      </c>
      <c r="I22" s="14">
        <v>45860</v>
      </c>
      <c r="J22" s="14">
        <v>9618</v>
      </c>
      <c r="K22" s="14">
        <v>415507</v>
      </c>
      <c r="L22" s="14">
        <v>57174</v>
      </c>
      <c r="M22" s="14">
        <v>3884</v>
      </c>
      <c r="N22" s="14">
        <v>277</v>
      </c>
      <c r="O22" s="14">
        <v>4473</v>
      </c>
      <c r="P22" s="14">
        <v>1397</v>
      </c>
      <c r="Q22" s="15">
        <v>0</v>
      </c>
    </row>
    <row r="23" spans="1:17" s="6" customFormat="1" x14ac:dyDescent="0.2">
      <c r="A23" s="16"/>
      <c r="B23" s="22" t="s">
        <v>4</v>
      </c>
      <c r="C23" s="18">
        <f t="shared" ref="C23:Q23" si="5">(C21-C22)+C20</f>
        <v>-595417</v>
      </c>
      <c r="D23" s="18">
        <f t="shared" si="5"/>
        <v>1101787</v>
      </c>
      <c r="E23" s="18">
        <f t="shared" si="5"/>
        <v>-32363</v>
      </c>
      <c r="F23" s="18">
        <f t="shared" si="5"/>
        <v>2453563</v>
      </c>
      <c r="G23" s="18">
        <f t="shared" si="5"/>
        <v>3901944</v>
      </c>
      <c r="H23" s="18">
        <f t="shared" si="5"/>
        <v>6960575</v>
      </c>
      <c r="I23" s="18">
        <f t="shared" si="5"/>
        <v>9878383</v>
      </c>
      <c r="J23" s="18">
        <f t="shared" si="5"/>
        <v>2487162</v>
      </c>
      <c r="K23" s="18">
        <f t="shared" si="5"/>
        <v>4065727</v>
      </c>
      <c r="L23" s="18">
        <f t="shared" si="5"/>
        <v>11713095</v>
      </c>
      <c r="M23" s="18">
        <f t="shared" si="5"/>
        <v>4722364</v>
      </c>
      <c r="N23" s="18">
        <f t="shared" si="5"/>
        <v>19798787</v>
      </c>
      <c r="O23" s="18">
        <f t="shared" si="5"/>
        <v>1816758</v>
      </c>
      <c r="P23" s="18">
        <f t="shared" si="5"/>
        <v>12511879</v>
      </c>
      <c r="Q23" s="19">
        <f t="shared" si="5"/>
        <v>807264</v>
      </c>
    </row>
    <row r="24" spans="1:17" s="5" customFormat="1" x14ac:dyDescent="0.2">
      <c r="A24" s="20">
        <v>4600000</v>
      </c>
      <c r="B24" s="21" t="s">
        <v>38</v>
      </c>
      <c r="C24" s="14"/>
      <c r="D24" s="14"/>
      <c r="E24" s="14"/>
      <c r="F24" s="14">
        <v>398934</v>
      </c>
      <c r="G24" s="14">
        <v>343710</v>
      </c>
      <c r="H24" s="14">
        <v>1448982</v>
      </c>
      <c r="I24" s="14">
        <v>2714291</v>
      </c>
      <c r="J24" s="14"/>
      <c r="K24" s="14">
        <v>0</v>
      </c>
      <c r="L24" s="14">
        <v>1996407</v>
      </c>
      <c r="M24" s="14"/>
      <c r="N24" s="14">
        <v>3871156</v>
      </c>
      <c r="O24" s="14">
        <v>200476</v>
      </c>
      <c r="P24" s="14">
        <v>3287188</v>
      </c>
      <c r="Q24" s="15">
        <v>285719</v>
      </c>
    </row>
    <row r="25" spans="1:17" s="6" customFormat="1" x14ac:dyDescent="0.2">
      <c r="A25" s="23"/>
      <c r="B25" s="24" t="s">
        <v>7</v>
      </c>
      <c r="C25" s="25">
        <f t="shared" ref="C25:Q25" si="6">C23-C24</f>
        <v>-595417</v>
      </c>
      <c r="D25" s="25">
        <f t="shared" si="6"/>
        <v>1101787</v>
      </c>
      <c r="E25" s="25">
        <f t="shared" si="6"/>
        <v>-32363</v>
      </c>
      <c r="F25" s="25">
        <f t="shared" si="6"/>
        <v>2054629</v>
      </c>
      <c r="G25" s="25">
        <f t="shared" si="6"/>
        <v>3558234</v>
      </c>
      <c r="H25" s="25">
        <f t="shared" si="6"/>
        <v>5511593</v>
      </c>
      <c r="I25" s="25">
        <f t="shared" si="6"/>
        <v>7164092</v>
      </c>
      <c r="J25" s="25">
        <f t="shared" si="6"/>
        <v>2487162</v>
      </c>
      <c r="K25" s="25">
        <f t="shared" si="6"/>
        <v>4065727</v>
      </c>
      <c r="L25" s="25">
        <f t="shared" si="6"/>
        <v>9716688</v>
      </c>
      <c r="M25" s="25">
        <f t="shared" si="6"/>
        <v>4722364</v>
      </c>
      <c r="N25" s="25">
        <f t="shared" si="6"/>
        <v>15927631</v>
      </c>
      <c r="O25" s="25">
        <f t="shared" si="6"/>
        <v>1616282</v>
      </c>
      <c r="P25" s="26">
        <f t="shared" si="6"/>
        <v>9224691</v>
      </c>
      <c r="Q25" s="23">
        <f t="shared" si="6"/>
        <v>521545</v>
      </c>
    </row>
    <row r="26" spans="1:17" x14ac:dyDescent="0.2">
      <c r="A26" s="3"/>
    </row>
    <row r="27" spans="1:17" x14ac:dyDescent="0.2">
      <c r="A27" s="3"/>
    </row>
    <row r="28" spans="1:17" x14ac:dyDescent="0.2">
      <c r="A28" s="3"/>
    </row>
    <row r="29" spans="1:17" x14ac:dyDescent="0.2">
      <c r="A29" s="3"/>
    </row>
    <row r="30" spans="1:17" x14ac:dyDescent="0.2">
      <c r="A30" s="3"/>
    </row>
    <row r="31" spans="1:17" x14ac:dyDescent="0.2">
      <c r="A31" s="3"/>
    </row>
    <row r="32" spans="1:17" x14ac:dyDescent="0.2">
      <c r="A32" s="3"/>
    </row>
    <row r="33" spans="1:1" x14ac:dyDescent="0.2">
      <c r="A33" s="3"/>
    </row>
  </sheetData>
  <mergeCells count="4">
    <mergeCell ref="C1:D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7.2 EERR SAFI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cp:lastPrinted>2015-09-17T20:27:22Z</cp:lastPrinted>
  <dcterms:created xsi:type="dcterms:W3CDTF">2015-09-01T16:02:29Z</dcterms:created>
  <dcterms:modified xsi:type="dcterms:W3CDTF">2021-02-11T16:45:12Z</dcterms:modified>
</cp:coreProperties>
</file>