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COMPARTIDO\Estadisticas para la PAGINA WEB\GESTIÓN 2023\1. Enero 2023\"/>
    </mc:Choice>
  </mc:AlternateContent>
  <bookViews>
    <workbookView xWindow="28140" yWindow="210" windowWidth="15135" windowHeight="8295" tabRatio="846"/>
  </bookViews>
  <sheets>
    <sheet name="01-VO Lugar" sheetId="6" r:id="rId1"/>
    <sheet name="03-Extra" sheetId="5" state="hidden" r:id="rId2"/>
  </sheets>
  <externalReferences>
    <externalReference r:id="rId3"/>
    <externalReference r:id="rId4"/>
  </externalReferences>
  <definedNames>
    <definedName name="_xlnm.Print_Area" localSheetId="1">'03-Extra'!$A$1:$N$50</definedName>
  </definedNames>
  <calcPr calcId="162913" iterateDelta="1E-4"/>
  <pivotCaches>
    <pivotCache cacheId="2" r:id="rId5"/>
    <pivotCache cacheId="3" r:id="rId6"/>
  </pivotCaches>
</workbook>
</file>

<file path=xl/calcChain.xml><?xml version="1.0" encoding="utf-8"?>
<calcChain xmlns="http://schemas.openxmlformats.org/spreadsheetml/2006/main">
  <c r="AA61" i="6" l="1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AA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AA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AA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AA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AA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AA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AA54" i="6"/>
  <c r="Y54" i="6"/>
  <c r="AA53" i="6"/>
  <c r="Y53" i="6"/>
  <c r="G75" i="6"/>
  <c r="Z68" i="6"/>
  <c r="Z64" i="6"/>
  <c r="Z71" i="6"/>
  <c r="Z67" i="6"/>
  <c r="Z63" i="6"/>
  <c r="Z70" i="6"/>
  <c r="Z66" i="6"/>
  <c r="Z69" i="6"/>
  <c r="Z65" i="6"/>
  <c r="Z55" i="6" l="1"/>
  <c r="Z59" i="6"/>
  <c r="Z56" i="6"/>
  <c r="Z60" i="6"/>
  <c r="Z53" i="6"/>
  <c r="Z57" i="6"/>
  <c r="Z61" i="6"/>
  <c r="Z54" i="6"/>
  <c r="Z58" i="6"/>
  <c r="A2" i="5"/>
</calcChain>
</file>

<file path=xl/connections.xml><?xml version="1.0" encoding="utf-8"?>
<connections xmlns="http://schemas.openxmlformats.org/spreadsheetml/2006/main">
  <connection id="1" keepAlive="1" name="Connection4" type="5" refreshedVersion="5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2" keepAlive="1" name="Connection41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3" keepAlive="1" name="Connection42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4" keepAlive="1" name="Connection43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5" keepAlive="1" name="Connection44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6" keepAlive="1" name="Connection45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7" odcFile="C:\Documents and Settings\fwfernandez\My Documents\Mis archivos de origen de datos\srvolap IV Monitoreo Información Financiera.odc" keepAlive="1" name="srvolap IV Monitoreo Información Financiera" type="5" refreshedVersion="3" background="1">
    <dbPr connection="Provider=MSOLAP.2;Integrated Security=SSPI;Persist Security Info=True;Data Source=srvolap;Initial Catalog=IV Monitoreo;Client Cache Size=25;Auto Synch Period=10000;MDX Compatibility=1" command="Información Financiera" commandType="1"/>
    <olapPr sendLocale="1" rowDrillCount="1000"/>
  </connection>
</connections>
</file>

<file path=xl/sharedStrings.xml><?xml version="1.0" encoding="utf-8"?>
<sst xmlns="http://schemas.openxmlformats.org/spreadsheetml/2006/main" count="152" uniqueCount="76">
  <si>
    <t>Monto</t>
  </si>
  <si>
    <t>2010</t>
  </si>
  <si>
    <t>T Lugar Negociacion</t>
  </si>
  <si>
    <t>EX</t>
  </si>
  <si>
    <t>MN</t>
  </si>
  <si>
    <t>RB</t>
  </si>
  <si>
    <t>SB</t>
  </si>
  <si>
    <t>Volumen de Operaciones por Lugar de Negociación</t>
  </si>
  <si>
    <t>Ex</t>
  </si>
  <si>
    <t>Abreviaturas</t>
  </si>
  <si>
    <t>Expresado en Dólares de los Estados Unidos de Norte América</t>
  </si>
  <si>
    <t>T Tipo Operacion</t>
  </si>
  <si>
    <t>PRI</t>
  </si>
  <si>
    <t>CRU</t>
  </si>
  <si>
    <t>DIV</t>
  </si>
  <si>
    <t>Cruce</t>
  </si>
  <si>
    <t>Dividendos</t>
  </si>
  <si>
    <t>Extra Ruedo</t>
  </si>
  <si>
    <t>Mercado Primario</t>
  </si>
  <si>
    <t>2011</t>
  </si>
  <si>
    <t>2012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</si>
  <si>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</si>
  <si>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</si>
  <si>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</si>
  <si>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</si>
  <si>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</si>
  <si>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</si>
  <si>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</si>
  <si>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</si>
  <si>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</si>
  <si>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</si>
  <si>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Mes</t>
  </si>
  <si>
    <t>Año</t>
  </si>
  <si>
    <t>TOTAL</t>
  </si>
  <si>
    <t>Volumen de Operaciones Extra Ruedo</t>
  </si>
  <si>
    <t>SRFS</t>
  </si>
  <si>
    <t>SRV</t>
  </si>
  <si>
    <t xml:space="preserve"> </t>
  </si>
  <si>
    <t>CPF</t>
  </si>
  <si>
    <t>Expresado en dólares estadounidenses</t>
  </si>
  <si>
    <t>CPV</t>
  </si>
  <si>
    <t>2019</t>
  </si>
  <si>
    <t>May</t>
  </si>
  <si>
    <t>Ene</t>
  </si>
  <si>
    <t>Feb</t>
  </si>
  <si>
    <t>Mar</t>
  </si>
  <si>
    <t>Abr</t>
  </si>
  <si>
    <t>Jun</t>
  </si>
  <si>
    <t>Jul</t>
  </si>
  <si>
    <t>Ago</t>
  </si>
  <si>
    <t>Sep</t>
  </si>
  <si>
    <t>Oct</t>
  </si>
  <si>
    <t>Nov</t>
  </si>
  <si>
    <t>Dic</t>
  </si>
  <si>
    <t>Total</t>
  </si>
  <si>
    <t>2020</t>
  </si>
  <si>
    <t>GCV</t>
  </si>
  <si>
    <t>GRP</t>
  </si>
  <si>
    <t>MNE</t>
  </si>
  <si>
    <t>Total general</t>
  </si>
  <si>
    <t>junio</t>
  </si>
  <si>
    <t>SBE</t>
  </si>
  <si>
    <t>2021</t>
  </si>
  <si>
    <t>Ex - Extra Bursátil</t>
  </si>
  <si>
    <t>MN - Mesa de Negociación</t>
  </si>
  <si>
    <t>RB - Ruedo de Bolsa</t>
  </si>
  <si>
    <t>SRFS - SDC Renta Fija Seriados</t>
  </si>
  <si>
    <t>SRV - SDC Renta Variable</t>
  </si>
  <si>
    <t>SB - Subasta Pública</t>
  </si>
  <si>
    <t>2022</t>
  </si>
  <si>
    <t>CPE</t>
  </si>
  <si>
    <t>2023</t>
  </si>
  <si>
    <t>Noviembre</t>
  </si>
  <si>
    <t>Diciembre</t>
  </si>
  <si>
    <t>Al 31 de enero de 2023</t>
  </si>
  <si>
    <t xml:space="preserve">Enero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</si>
</sst>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 * #,##0.00_ ;_ * \-#,##0.00_ ;_ * &quot;-&quot;??_ ;_ @_ "/>
    <numFmt numFmtId="166" formatCode="0.0%"/>
    <numFmt numFmtId="167" formatCode="_ * #,##0_ ;_ * \-#,##0_ ;_ * &quot;-&quot;??_ ;_ @_ "/>
    <numFmt numFmtId="168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D7A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BABAB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ABABAB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indexed="64"/>
      </bottom>
      <diagonal/>
    </border>
    <border>
      <left/>
      <right/>
      <top style="thin">
        <color rgb="FFABABAB"/>
      </top>
      <bottom style="thin">
        <color indexed="64"/>
      </bottom>
      <diagonal/>
    </border>
    <border>
      <left style="thin">
        <color rgb="FFABABAB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 style="thin">
        <color indexed="64"/>
      </right>
      <top style="thin">
        <color rgb="FFABABA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BABAB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3" fillId="3" borderId="9" xfId="0" applyFont="1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4" borderId="2" xfId="0" applyFont="1" applyFill="1" applyBorder="1"/>
    <xf numFmtId="0" fontId="3" fillId="4" borderId="10" xfId="0" applyFont="1" applyFill="1" applyBorder="1"/>
    <xf numFmtId="0" fontId="3" fillId="4" borderId="14" xfId="0" applyFont="1" applyFill="1" applyBorder="1"/>
    <xf numFmtId="0" fontId="3" fillId="4" borderId="15" xfId="0" applyFont="1" applyFill="1" applyBorder="1"/>
    <xf numFmtId="0" fontId="3" fillId="4" borderId="18" xfId="0" applyFont="1" applyFill="1" applyBorder="1"/>
    <xf numFmtId="0" fontId="3" fillId="4" borderId="19" xfId="0" applyFont="1" applyFill="1" applyBorder="1"/>
    <xf numFmtId="0" fontId="0" fillId="4" borderId="15" xfId="0" applyFill="1" applyBorder="1"/>
    <xf numFmtId="0" fontId="0" fillId="0" borderId="1" xfId="0" applyBorder="1"/>
    <xf numFmtId="167" fontId="0" fillId="0" borderId="16" xfId="0" applyNumberFormat="1" applyBorder="1"/>
    <xf numFmtId="167" fontId="0" fillId="0" borderId="13" xfId="0" applyNumberFormat="1" applyBorder="1"/>
    <xf numFmtId="167" fontId="0" fillId="0" borderId="1" xfId="0" applyNumberFormat="1" applyBorder="1"/>
    <xf numFmtId="0" fontId="4" fillId="0" borderId="0" xfId="0" applyFont="1"/>
    <xf numFmtId="0" fontId="3" fillId="3" borderId="20" xfId="0" applyFont="1" applyFill="1" applyBorder="1"/>
    <xf numFmtId="0" fontId="0" fillId="0" borderId="10" xfId="0" applyBorder="1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5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167" fontId="0" fillId="5" borderId="25" xfId="0" applyNumberFormat="1" applyFill="1" applyBorder="1" applyAlignment="1">
      <alignment vertical="center"/>
    </xf>
    <xf numFmtId="167" fontId="0" fillId="5" borderId="29" xfId="0" applyNumberFormat="1" applyFill="1" applyBorder="1" applyAlignment="1">
      <alignment vertical="center"/>
    </xf>
    <xf numFmtId="167" fontId="0" fillId="5" borderId="24" xfId="0" applyNumberFormat="1" applyFill="1" applyBorder="1" applyAlignment="1">
      <alignment vertical="center"/>
    </xf>
    <xf numFmtId="167" fontId="3" fillId="6" borderId="31" xfId="0" applyNumberFormat="1" applyFont="1" applyFill="1" applyBorder="1" applyAlignment="1">
      <alignment vertical="center"/>
    </xf>
    <xf numFmtId="167" fontId="3" fillId="6" borderId="32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5" fontId="0" fillId="0" borderId="0" xfId="0" applyNumberFormat="1" applyBorder="1" applyAlignment="1">
      <alignment vertical="center"/>
    </xf>
    <xf numFmtId="166" fontId="2" fillId="0" borderId="0" xfId="1" applyNumberFormat="1" applyFont="1" applyFill="1" applyAlignment="1">
      <alignment vertical="center"/>
    </xf>
    <xf numFmtId="0" fontId="0" fillId="0" borderId="21" xfId="0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167" fontId="3" fillId="6" borderId="30" xfId="0" applyNumberFormat="1" applyFont="1" applyFill="1" applyBorder="1" applyAlignment="1">
      <alignment vertical="center"/>
    </xf>
    <xf numFmtId="167" fontId="0" fillId="5" borderId="26" xfId="0" applyNumberForma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33" xfId="0" applyFont="1" applyFill="1" applyBorder="1" applyAlignment="1">
      <alignment vertical="center"/>
    </xf>
    <xf numFmtId="167" fontId="0" fillId="0" borderId="24" xfId="0" applyNumberFormat="1" applyBorder="1" applyAlignment="1">
      <alignment vertical="center"/>
    </xf>
    <xf numFmtId="167" fontId="0" fillId="5" borderId="25" xfId="0" applyNumberFormat="1" applyFont="1" applyFill="1" applyBorder="1" applyAlignment="1">
      <alignment vertical="center"/>
    </xf>
    <xf numFmtId="167" fontId="0" fillId="5" borderId="29" xfId="0" applyNumberFormat="1" applyFont="1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0" fillId="0" borderId="34" xfId="0" applyBorder="1"/>
    <xf numFmtId="167" fontId="3" fillId="3" borderId="35" xfId="0" applyNumberFormat="1" applyFont="1" applyFill="1" applyBorder="1"/>
    <xf numFmtId="167" fontId="3" fillId="3" borderId="36" xfId="0" applyNumberFormat="1" applyFont="1" applyFill="1" applyBorder="1"/>
    <xf numFmtId="167" fontId="3" fillId="3" borderId="23" xfId="0" applyNumberFormat="1" applyFont="1" applyFill="1" applyBorder="1"/>
    <xf numFmtId="0" fontId="3" fillId="5" borderId="17" xfId="0" applyFont="1" applyFill="1" applyBorder="1" applyAlignment="1">
      <alignment horizontal="center" vertical="center"/>
    </xf>
    <xf numFmtId="167" fontId="3" fillId="3" borderId="39" xfId="0" applyNumberFormat="1" applyFont="1" applyFill="1" applyBorder="1"/>
    <xf numFmtId="167" fontId="0" fillId="0" borderId="37" xfId="0" applyNumberFormat="1" applyBorder="1"/>
    <xf numFmtId="167" fontId="0" fillId="0" borderId="38" xfId="0" applyNumberFormat="1" applyBorder="1"/>
    <xf numFmtId="0" fontId="3" fillId="4" borderId="22" xfId="0" applyFont="1" applyFill="1" applyBorder="1"/>
    <xf numFmtId="167" fontId="3" fillId="3" borderId="40" xfId="0" applyNumberFormat="1" applyFont="1" applyFill="1" applyBorder="1"/>
    <xf numFmtId="0" fontId="0" fillId="0" borderId="22" xfId="0" applyBorder="1"/>
    <xf numFmtId="167" fontId="0" fillId="5" borderId="27" xfId="0" applyNumberFormat="1" applyFill="1" applyBorder="1" applyAlignment="1">
      <alignment vertical="center"/>
    </xf>
    <xf numFmtId="167" fontId="0" fillId="5" borderId="27" xfId="0" applyNumberFormat="1" applyFont="1" applyFill="1" applyBorder="1" applyAlignment="1">
      <alignment vertical="center"/>
    </xf>
    <xf numFmtId="0" fontId="3" fillId="6" borderId="44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3" fillId="6" borderId="45" xfId="0" applyFont="1" applyFill="1" applyBorder="1" applyAlignment="1">
      <alignment horizontal="center" vertical="center"/>
    </xf>
    <xf numFmtId="167" fontId="6" fillId="5" borderId="0" xfId="0" applyNumberFormat="1" applyFont="1" applyFill="1" applyBorder="1" applyAlignment="1">
      <alignment vertical="center"/>
    </xf>
    <xf numFmtId="167" fontId="7" fillId="5" borderId="0" xfId="0" applyNumberFormat="1" applyFont="1" applyFill="1" applyBorder="1" applyAlignment="1">
      <alignment vertical="center"/>
    </xf>
    <xf numFmtId="165" fontId="6" fillId="5" borderId="0" xfId="0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0" fillId="6" borderId="41" xfId="0" applyFill="1" applyBorder="1" applyAlignment="1">
      <alignment vertical="center"/>
    </xf>
    <xf numFmtId="0" fontId="0" fillId="6" borderId="43" xfId="0" applyFill="1" applyBorder="1" applyAlignment="1">
      <alignment vertical="center"/>
    </xf>
    <xf numFmtId="167" fontId="0" fillId="0" borderId="28" xfId="0" applyNumberFormat="1" applyBorder="1" applyAlignment="1">
      <alignment vertical="center"/>
    </xf>
    <xf numFmtId="0" fontId="3" fillId="6" borderId="1" xfId="0" pivotButton="1" applyFont="1" applyFill="1" applyBorder="1" applyAlignment="1">
      <alignment vertical="center"/>
    </xf>
    <xf numFmtId="0" fontId="3" fillId="6" borderId="31" xfId="0" pivotButton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164" fontId="7" fillId="5" borderId="0" xfId="2" applyFont="1" applyFill="1" applyBorder="1" applyAlignment="1">
      <alignment vertical="center"/>
    </xf>
    <xf numFmtId="168" fontId="6" fillId="5" borderId="0" xfId="2" applyNumberFormat="1" applyFont="1" applyFill="1" applyBorder="1" applyAlignment="1">
      <alignment vertical="center"/>
    </xf>
    <xf numFmtId="49" fontId="6" fillId="5" borderId="0" xfId="2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168" fontId="7" fillId="5" borderId="0" xfId="2" applyNumberFormat="1" applyFont="1" applyFill="1" applyBorder="1" applyAlignment="1">
      <alignment vertical="center"/>
    </xf>
    <xf numFmtId="3" fontId="7" fillId="5" borderId="0" xfId="0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69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indexed="64"/>
        </patternFill>
      </fill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fill>
        <patternFill>
          <bgColor theme="0" tint="-0.34998626667073579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b/>
      </font>
    </dxf>
    <dxf>
      <font>
        <b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249977111117893"/>
        </patternFill>
      </fill>
    </dxf>
    <dxf>
      <font>
        <b/>
      </font>
    </dxf>
    <dxf>
      <numFmt numFmtId="167" formatCode="_ * #,##0_ ;_ * \-#,##0_ ;_ * &quot;-&quot;??_ ;_ @_ "/>
    </dxf>
    <dxf>
      <fill>
        <patternFill patternType="solid">
          <fgColor indexed="64"/>
          <bgColor rgb="FF29D7A9"/>
        </patternFill>
      </fill>
    </dxf>
    <dxf>
      <fill>
        <patternFill patternType="solid">
          <fgColor indexed="64"/>
          <bgColor rgb="FF29D7A9"/>
        </patternFill>
      </fill>
    </dxf>
    <dxf>
      <fill>
        <patternFill patternType="solid">
          <fgColor indexed="64"/>
          <bgColor rgb="FF29D7A9"/>
        </patternFill>
      </fill>
    </dxf>
    <dxf>
      <fill>
        <patternFill>
          <bgColor rgb="FF29D7A9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rgb="FF29D7A9"/>
        </patternFill>
      </fill>
    </dxf>
    <dxf>
      <fill>
        <patternFill>
          <bgColor indexed="64"/>
        </patternFill>
      </fill>
    </dxf>
    <dxf>
      <fill>
        <patternFill patternType="solid">
          <fgColor indexed="64"/>
          <bgColor rgb="FF29D7A9"/>
        </patternFill>
      </fill>
    </dxf>
    <dxf>
      <fill>
        <patternFill>
          <bgColor indexed="64"/>
        </patternFill>
      </fill>
    </dxf>
    <dxf>
      <fill>
        <patternFill patternType="solid">
          <fgColor indexed="64"/>
          <bgColor rgb="FF29D7A9"/>
        </patternFill>
      </fill>
    </dxf>
    <dxf>
      <fill>
        <patternFill patternType="solid">
          <fgColor indexed="64"/>
          <bgColor rgb="FF29D7A9"/>
        </patternFill>
      </fill>
    </dxf>
    <dxf>
      <fill>
        <patternFill>
          <bgColor indexed="64"/>
        </patternFill>
      </fill>
    </dxf>
    <dxf>
      <fill>
        <patternFill>
          <bgColor theme="0"/>
        </patternFill>
      </fill>
    </dxf>
    <dxf>
      <fill>
        <patternFill>
          <bgColor indexed="64"/>
        </patternFill>
      </fill>
    </dxf>
    <dxf>
      <fill>
        <patternFill patternType="solid">
          <fgColor indexed="64"/>
          <bgColor rgb="FF29D7A9"/>
        </patternFill>
      </fill>
    </dxf>
    <dxf>
      <fill>
        <patternFill patternType="solid">
          <bgColor rgb="FF29D7A9"/>
        </patternFill>
      </fill>
    </dxf>
    <dxf>
      <fill>
        <patternFill patternType="solid">
          <fgColor indexed="64"/>
          <bgColor rgb="FF29D7A9"/>
        </patternFill>
      </fill>
    </dxf>
    <dxf>
      <fill>
        <patternFill>
          <bgColor theme="0"/>
        </patternFill>
      </fill>
    </dxf>
    <dxf>
      <fill>
        <patternFill patternType="solid">
          <bgColor rgb="FF29D7A9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rgb="FF29D7A9"/>
        </patternFill>
      </fill>
    </dxf>
    <dxf>
      <fill>
        <patternFill>
          <bgColor indexed="64"/>
        </patternFill>
      </fill>
      <alignment horizontal="center" readingOrder="0"/>
    </dxf>
    <dxf>
      <fill>
        <patternFill patternType="solid">
          <bgColor rgb="FF29D7A9"/>
        </patternFill>
      </fill>
    </dxf>
    <dxf>
      <fill>
        <patternFill>
          <bgColor theme="0"/>
        </patternFill>
      </fill>
    </dxf>
    <dxf>
      <border>
        <right style="hair">
          <color rgb="FF999999"/>
        </right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left style="hair">
          <color indexed="64"/>
        </left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indexed="64"/>
        </patternFill>
      </fill>
    </dxf>
    <dxf>
      <fill>
        <patternFill patternType="solid">
          <bgColor rgb="FF00CC99"/>
        </patternFill>
      </fill>
    </dxf>
    <dxf>
      <fill>
        <patternFill>
          <bgColor rgb="FF29D7A9"/>
        </patternFill>
      </fill>
    </dxf>
    <dxf>
      <fill>
        <patternFill patternType="solid">
          <bgColor rgb="FF29D7A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hair">
          <color indexed="64"/>
        </right>
      </border>
    </dxf>
    <dxf>
      <border>
        <vertical/>
      </border>
    </dxf>
    <dxf>
      <border>
        <left style="hair">
          <color indexed="64"/>
        </left>
        <right style="hair">
          <color indexed="64"/>
        </right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vertical style="hair">
          <color indexed="64"/>
        </vertical>
      </border>
    </dxf>
    <dxf>
      <border>
        <left style="hair">
          <color indexed="64"/>
        </left>
        <right style="hair">
          <color indexed="64"/>
        </right>
        <vertical style="hair">
          <color indexed="64"/>
        </vertical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/>
        <top/>
        <vertical/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right/>
      </border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29D7A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center" readingOrder="0"/>
    </dxf>
    <dxf>
      <alignment vertical="center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/>
        <bottom/>
      </border>
    </dxf>
    <dxf>
      <border>
        <bottom style="thin">
          <color indexed="64"/>
        </bottom>
      </border>
    </dxf>
    <dxf>
      <border>
        <left/>
        <right/>
        <top/>
        <bottom/>
      </border>
    </dxf>
    <dxf>
      <fill>
        <patternFill patternType="solid">
          <bgColor rgb="FF29D7A9"/>
        </patternFill>
      </fill>
    </dxf>
    <dxf>
      <fill>
        <patternFill patternType="solid">
          <bgColor rgb="FF29D7A9"/>
        </patternFill>
      </fill>
    </dxf>
    <dxf>
      <fill>
        <patternFill patternType="solid">
          <bgColor rgb="FF29D7A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29D7A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indexed="64"/>
        </top>
      </border>
    </dxf>
    <dxf>
      <border>
        <right style="hair">
          <color indexed="64"/>
        </right>
        <vertical style="hair">
          <color indexed="64"/>
        </vertical>
      </border>
    </dxf>
    <dxf>
      <border>
        <right style="hair">
          <color indexed="64"/>
        </right>
        <vertical style="hair">
          <color indexed="64"/>
        </vertical>
      </border>
    </dxf>
    <dxf>
      <border>
        <right style="hair">
          <color indexed="64"/>
        </right>
        <vertical style="hair">
          <color indexed="64"/>
        </vertical>
      </border>
    </dxf>
    <dxf>
      <border>
        <right style="hair">
          <color indexed="64"/>
        </right>
        <vertical style="hair">
          <color indexed="64"/>
        </vertical>
      </border>
    </dxf>
    <dxf>
      <border>
        <right style="hair">
          <color indexed="64"/>
        </right>
        <vertical style="hair">
          <color indexed="64"/>
        </vertical>
      </border>
    </dxf>
    <dxf>
      <border>
        <right style="hair">
          <color indexed="64"/>
        </right>
        <vertical style="hair">
          <color indexed="64"/>
        </vertical>
      </border>
    </dxf>
    <dxf>
      <fill>
        <patternFill>
          <bgColor rgb="FF29D7A9"/>
        </patternFill>
      </fill>
    </dxf>
    <dxf>
      <border>
        <right/>
        <top/>
      </border>
    </dxf>
    <dxf>
      <fill>
        <patternFill>
          <bgColor rgb="FF29D7A9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/>
      </border>
    </dxf>
    <dxf>
      <border>
        <left style="hair">
          <color indexed="64"/>
        </left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 patternType="solid"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vertical/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29D7A9"/>
        </patternFill>
      </fill>
    </dxf>
    <dxf>
      <fill>
        <patternFill>
          <bgColor theme="0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right/>
        <vertical/>
      </border>
    </dxf>
    <dxf>
      <border>
        <vertical/>
      </border>
    </dxf>
    <dxf>
      <border>
        <vertical/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</border>
    </dxf>
    <dxf>
      <fill>
        <patternFill>
          <bgColor indexed="64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29D7A9"/>
        </patternFill>
      </fill>
    </dxf>
    <dxf>
      <fill>
        <patternFill patternType="solid">
          <bgColor rgb="FF29D7A9"/>
        </patternFill>
      </fill>
    </dxf>
    <dxf>
      <fill>
        <patternFill patternType="solid">
          <bgColor rgb="FF29D7A9"/>
        </patternFill>
      </fill>
    </dxf>
    <dxf>
      <fill>
        <patternFill patternType="solid">
          <bgColor rgb="FF29D7A9"/>
        </patternFill>
      </fill>
    </dxf>
    <dxf>
      <fill>
        <patternFill patternType="solid">
          <bgColor rgb="FF29D7A9"/>
        </patternFill>
      </fill>
    </dxf>
    <dxf>
      <fill>
        <patternFill patternType="solid"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top style="thin">
          <color indexed="64"/>
        </top>
      </border>
    </dxf>
    <dxf>
      <border>
        <right style="hair">
          <color indexed="64"/>
        </right>
        <vertical style="hair">
          <color indexed="64"/>
        </vertical>
      </border>
    </dxf>
    <dxf>
      <border>
        <right style="hair">
          <color indexed="64"/>
        </right>
        <vertical style="hair">
          <color indexed="64"/>
        </vertical>
      </border>
    </dxf>
    <dxf>
      <border>
        <right style="hair">
          <color indexed="64"/>
        </right>
        <vertical style="hair">
          <color indexed="64"/>
        </vertical>
      </border>
    </dxf>
    <dxf>
      <border>
        <right style="hair">
          <color indexed="64"/>
        </right>
        <vertical style="hair">
          <color indexed="64"/>
        </vertical>
      </border>
    </dxf>
    <dxf>
      <border>
        <right style="hair">
          <color indexed="64"/>
        </right>
        <vertical style="hair">
          <color indexed="64"/>
        </vertical>
      </border>
    </dxf>
    <dxf>
      <fill>
        <patternFill patternType="none">
          <bgColor auto="1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ont>
        <b/>
      </font>
    </dxf>
    <dxf>
      <font>
        <b/>
      </font>
    </dxf>
    <dxf>
      <numFmt numFmtId="164" formatCode="_(* #,##0.00_);_(* \(#,##0.00\);_(* &quot;-&quot;??_);_(@_)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center" readingOrder="0"/>
    </dxf>
    <dxf>
      <fill>
        <patternFill patternType="none">
          <bgColor indexed="65"/>
        </patternFill>
      </fill>
    </dxf>
    <dxf>
      <font>
        <b val="0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indexed="65"/>
        </patternFill>
      </fill>
    </dxf>
    <dxf>
      <fill>
        <patternFill>
          <bgColor indexed="64"/>
        </patternFill>
      </fill>
    </dxf>
    <dxf>
      <fill>
        <patternFill>
          <bgColor theme="0"/>
        </patternFill>
      </fill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theme="0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theme="0"/>
        </patternFill>
      </fill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ill>
        <patternFill>
          <bgColor theme="0"/>
        </patternFill>
      </fill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theme="0" tint="-4.9989318521683403E-2"/>
        </patternFill>
      </fill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ill>
        <patternFill patternType="none">
          <bgColor indexed="6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>
          <bgColor theme="0" tint="-0.249977111117893"/>
        </patternFill>
      </fill>
    </dxf>
    <dxf>
      <font>
        <b/>
      </font>
    </dxf>
    <dxf>
      <font>
        <b/>
      </font>
    </dxf>
    <dxf>
      <fill>
        <patternFill>
          <bgColor theme="0" tint="-0.249977111117893"/>
        </patternFill>
      </fill>
    </dxf>
    <dxf>
      <fill>
        <patternFill>
          <bgColor theme="0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ont>
        <b/>
      </font>
    </dxf>
    <dxf>
      <fill>
        <patternFill patternType="solid">
          <bgColor indexed="11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1"/>
        </patternFill>
      </fill>
    </dxf>
    <dxf>
      <numFmt numFmtId="167" formatCode="_ * #,##0_ ;_ * \-#,##0_ ;_ * &quot;-&quot;??_ ;_ @_ "/>
    </dxf>
    <dxf>
      <numFmt numFmtId="165" formatCode="_ * #,##0.00_ ;_ * \-#,##0.00_ ;_ * &quot;-&quot;??_ ;_ @_ "/>
    </dxf>
    <dxf>
      <numFmt numFmtId="165" formatCode="_ * #,##0.00_ ;_ * \-#,##0.00_ ;_ * &quot;-&quot;??_ ;_ @_ "/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9" defaultPivotStyle="PivotStyleLight16"/>
  <colors>
    <mruColors>
      <color rgb="FF29D7A9"/>
      <color rgb="FF99CC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OPERACIONES POR LUGAR DE NEGOCACIÓN</a:t>
            </a:r>
            <a:endParaRPr lang="es-BO" sz="14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0" i="1">
                <a:latin typeface="Arial" panose="020B0604020202020204" pitchFamily="34" charset="0"/>
                <a:cs typeface="Arial" panose="020B0604020202020204" pitchFamily="34" charset="0"/>
              </a:rPr>
              <a:t>Expresado en millones de dólares estadounidenses</a:t>
            </a:r>
            <a:endParaRPr lang="es-BO" sz="1200" b="0" i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4.0223981641509879E-2"/>
          <c:y val="2.661635171190798E-3"/>
          <c:w val="0.95977601835849014"/>
          <c:h val="0.7177365310006164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'[1]01-VO Lugar'!$D$74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'[1]01-VO Lugar'!$B$75:$B$86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'[1]01-VO Lugar'!$D$75:$D$86</c:f>
              <c:numCache>
                <c:formatCode>General</c:formatCode>
                <c:ptCount val="12"/>
                <c:pt idx="0">
                  <c:v>1012.0292349600002</c:v>
                </c:pt>
                <c:pt idx="1">
                  <c:v>821.21936960000005</c:v>
                </c:pt>
                <c:pt idx="2">
                  <c:v>1436.1744241199997</c:v>
                </c:pt>
                <c:pt idx="3">
                  <c:v>1101.96073634</c:v>
                </c:pt>
                <c:pt idx="4">
                  <c:v>1717.7477730699998</c:v>
                </c:pt>
                <c:pt idx="5">
                  <c:v>1442.5446087599998</c:v>
                </c:pt>
                <c:pt idx="6">
                  <c:v>1689.0355844499998</c:v>
                </c:pt>
                <c:pt idx="7">
                  <c:v>1323.62245282</c:v>
                </c:pt>
                <c:pt idx="8">
                  <c:v>1013.8297429300003</c:v>
                </c:pt>
                <c:pt idx="9">
                  <c:v>1377.1616309599999</c:v>
                </c:pt>
                <c:pt idx="10">
                  <c:v>1204.2358267</c:v>
                </c:pt>
                <c:pt idx="11">
                  <c:v>1132.9914939700002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D-43A4-9A67-63E7152DBC0A}"/>
            </c:ext>
          </c:extLst>
        </c:ser>
        <c:ser>
          <c:idx val="0"/>
          <c:order val="2"/>
          <c:tx>
            <c:strRef>
              <c:f>'[1]01-VO Lugar'!$E$74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'[1]01-VO Lugar'!$B$75:$B$86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'[1]01-VO Lugar'!$E$75:$E$86</c:f>
              <c:numCache>
                <c:formatCode>General</c:formatCode>
                <c:ptCount val="12"/>
                <c:pt idx="0">
                  <c:v>727.79133201000002</c:v>
                </c:pt>
                <c:pt idx="1">
                  <c:v>790.20640243999981</c:v>
                </c:pt>
                <c:pt idx="2">
                  <c:v>840.60682777999978</c:v>
                </c:pt>
                <c:pt idx="3">
                  <c:v>994.66672369999981</c:v>
                </c:pt>
                <c:pt idx="4">
                  <c:v>877.65089681000018</c:v>
                </c:pt>
                <c:pt idx="5">
                  <c:v>1017.3916238700002</c:v>
                </c:pt>
                <c:pt idx="6">
                  <c:v>912.50216221999995</c:v>
                </c:pt>
                <c:pt idx="7">
                  <c:v>1030.0026928400002</c:v>
                </c:pt>
                <c:pt idx="8">
                  <c:v>1324.3128162399996</c:v>
                </c:pt>
                <c:pt idx="9">
                  <c:v>959.28745731999993</c:v>
                </c:pt>
                <c:pt idx="10">
                  <c:v>1388.3137835999999</c:v>
                </c:pt>
                <c:pt idx="11">
                  <c:v>1343.6102793100006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DD-43A4-9A67-63E7152DBC0A}"/>
            </c:ext>
          </c:extLst>
        </c:ser>
        <c:ser>
          <c:idx val="3"/>
          <c:order val="3"/>
          <c:tx>
            <c:strRef>
              <c:f>'[1]01-VO Lugar'!$F$74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'[1]01-VO Lugar'!$B$75:$B$86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'[1]01-VO Lugar'!$F$75:$F$86</c:f>
              <c:numCache>
                <c:formatCode>General</c:formatCode>
                <c:ptCount val="12"/>
                <c:pt idx="0">
                  <c:v>1135.1204887900005</c:v>
                </c:pt>
                <c:pt idx="1">
                  <c:v>1077.9712077700003</c:v>
                </c:pt>
                <c:pt idx="2">
                  <c:v>1230.7078314800006</c:v>
                </c:pt>
                <c:pt idx="3">
                  <c:v>935.32399127999986</c:v>
                </c:pt>
                <c:pt idx="4">
                  <c:v>1434.6184959900002</c:v>
                </c:pt>
                <c:pt idx="5">
                  <c:v>1284.3265762400001</c:v>
                </c:pt>
                <c:pt idx="6">
                  <c:v>1289.1665363899992</c:v>
                </c:pt>
                <c:pt idx="7">
                  <c:v>1199.6138700099996</c:v>
                </c:pt>
                <c:pt idx="8">
                  <c:v>1432.152201520001</c:v>
                </c:pt>
                <c:pt idx="9">
                  <c:v>1417.4938085600002</c:v>
                </c:pt>
                <c:pt idx="10">
                  <c:v>1118.8379916400002</c:v>
                </c:pt>
                <c:pt idx="11">
                  <c:v>1370.8029567399999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DD-43A4-9A67-63E7152DBC0A}"/>
            </c:ext>
          </c:extLst>
        </c:ser>
        <c:ser>
          <c:idx val="4"/>
          <c:order val="4"/>
          <c:tx>
            <c:strRef>
              <c:f>'[1]01-VO Lugar'!$G$74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'[1]01-VO Lugar'!$B$75:$B$86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'[1]01-VO Lugar'!$G$75:$G$86</c:f>
              <c:numCache>
                <c:formatCode>General</c:formatCode>
                <c:ptCount val="12"/>
                <c:pt idx="0">
                  <c:v>1074.4753967000001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DD-43A4-9A67-63E7152DBC0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"/>
        <c:axId val="186055736"/>
        <c:axId val="183713472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'[1]01-VO Lugar'!$C$74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'[1]01-VO Lugar'!$B$75:$B$86</c15:sqref>
                        </c15:formulaRef>
                      </c:ext>
                    </c:extLst>
                    <c:strCache>
                      <c:ptCount val="12"/>
                      <c:pt idx="0">
                        <c:v>Ene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Dic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'[1]01-VO Lugar'!$C$75:$C$86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1247.0886787100001</c:v>
                      </c:pt>
                      <c:pt idx="1">
                        <c:v>773.95128966000004</c:v>
                      </c:pt>
                      <c:pt idx="2">
                        <c:v>1171.0091819500001</c:v>
                      </c:pt>
                      <c:pt idx="3">
                        <c:v>1149.7603887600003</c:v>
                      </c:pt>
                      <c:pt idx="4">
                        <c:v>1165.3656992799999</c:v>
                      </c:pt>
                      <c:pt idx="5">
                        <c:v>849.2514868999998</c:v>
                      </c:pt>
                      <c:pt idx="6">
                        <c:v>1134.5135648099999</c:v>
                      </c:pt>
                      <c:pt idx="7">
                        <c:v>849.90622639000003</c:v>
                      </c:pt>
                      <c:pt idx="8">
                        <c:v>1080.7593310200002</c:v>
                      </c:pt>
                      <c:pt idx="9">
                        <c:v>940.39831773000003</c:v>
                      </c:pt>
                      <c:pt idx="10">
                        <c:v>1390.46770053</c:v>
                      </c:pt>
                      <c:pt idx="11">
                        <c:v>1186.6070295400002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21DD-43A4-9A67-63E7152DBC0A}"/>
                  </c:ext>
                </c:extLst>
              </c15:ser>
            </c15:filteredBarSeries>
          </c:ext>
        </c:extLst>
      </c:barChart>
      <c:catAx>
        <c:axId val="186055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713472"/>
        <c:crosses val="autoZero"/>
        <c:auto val="1"/>
        <c:lblAlgn val="ctr"/>
        <c:lblOffset val="100"/>
        <c:noMultiLvlLbl val="0"/>
      </c:catAx>
      <c:valAx>
        <c:axId val="1837134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86055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587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OPERACIONES POR LUGAR DE NEGOCACIÓN</a:t>
            </a:r>
            <a:endParaRPr lang="es-BO" sz="14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0" i="1">
                <a:latin typeface="Arial" panose="020B0604020202020204" pitchFamily="34" charset="0"/>
                <a:cs typeface="Arial" panose="020B0604020202020204" pitchFamily="34" charset="0"/>
              </a:rPr>
              <a:t>Expresado en millones de dólares estadounidenses</a:t>
            </a:r>
            <a:endParaRPr lang="es-BO" sz="1200" b="0" i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4.0223981641509879E-2"/>
          <c:y val="2.661635171190798E-3"/>
          <c:w val="0.95977601835849014"/>
          <c:h val="0.7177365310006164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'[2]01-VO Lugar'!$D$74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'[2]01-VO Lugar'!$B$75:$B$86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'[2]01-VO Lugar'!$D$75:$D$86</c:f>
              <c:numCache>
                <c:formatCode>General</c:formatCode>
                <c:ptCount val="12"/>
                <c:pt idx="0">
                  <c:v>1012.0292349600002</c:v>
                </c:pt>
                <c:pt idx="1">
                  <c:v>821.21936960000005</c:v>
                </c:pt>
                <c:pt idx="2">
                  <c:v>1436.1744241199997</c:v>
                </c:pt>
                <c:pt idx="3">
                  <c:v>1101.96073634</c:v>
                </c:pt>
                <c:pt idx="4">
                  <c:v>1717.7477730699998</c:v>
                </c:pt>
                <c:pt idx="5">
                  <c:v>1442.5446087599998</c:v>
                </c:pt>
                <c:pt idx="6">
                  <c:v>1689.0355844499998</c:v>
                </c:pt>
                <c:pt idx="7">
                  <c:v>1323.62245282</c:v>
                </c:pt>
                <c:pt idx="8">
                  <c:v>1013.8297429300003</c:v>
                </c:pt>
                <c:pt idx="9">
                  <c:v>1377.1616309599999</c:v>
                </c:pt>
                <c:pt idx="10">
                  <c:v>1204.2358267</c:v>
                </c:pt>
                <c:pt idx="11">
                  <c:v>1132.9914939700002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EE-472E-A4F8-7D38A36D5584}"/>
            </c:ext>
          </c:extLst>
        </c:ser>
        <c:ser>
          <c:idx val="0"/>
          <c:order val="2"/>
          <c:tx>
            <c:strRef>
              <c:f>'[2]01-VO Lugar'!$E$74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'[2]01-VO Lugar'!$B$75:$B$86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'[2]01-VO Lugar'!$E$75:$E$86</c:f>
              <c:numCache>
                <c:formatCode>General</c:formatCode>
                <c:ptCount val="12"/>
                <c:pt idx="0">
                  <c:v>727.79133201000002</c:v>
                </c:pt>
                <c:pt idx="1">
                  <c:v>790.20640243999981</c:v>
                </c:pt>
                <c:pt idx="2">
                  <c:v>840.60682777999978</c:v>
                </c:pt>
                <c:pt idx="3">
                  <c:v>994.66672369999981</c:v>
                </c:pt>
                <c:pt idx="4">
                  <c:v>877.65089681000018</c:v>
                </c:pt>
                <c:pt idx="5">
                  <c:v>1017.3916238700002</c:v>
                </c:pt>
                <c:pt idx="6">
                  <c:v>912.50216221999995</c:v>
                </c:pt>
                <c:pt idx="7">
                  <c:v>1030.0026928400002</c:v>
                </c:pt>
                <c:pt idx="8">
                  <c:v>1324.3128162399996</c:v>
                </c:pt>
                <c:pt idx="9">
                  <c:v>959.28745731999993</c:v>
                </c:pt>
                <c:pt idx="10">
                  <c:v>1388.3137835999999</c:v>
                </c:pt>
                <c:pt idx="11">
                  <c:v>1343.6102793100006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EE-472E-A4F8-7D38A36D5584}"/>
            </c:ext>
          </c:extLst>
        </c:ser>
        <c:ser>
          <c:idx val="3"/>
          <c:order val="3"/>
          <c:tx>
            <c:strRef>
              <c:f>'[2]01-VO Lugar'!$F$74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'[2]01-VO Lugar'!$B$75:$B$86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'[2]01-VO Lugar'!$F$75:$F$86</c:f>
              <c:numCache>
                <c:formatCode>General</c:formatCode>
                <c:ptCount val="12"/>
                <c:pt idx="0">
                  <c:v>1135.1204887900005</c:v>
                </c:pt>
                <c:pt idx="1">
                  <c:v>1077.9712077700003</c:v>
                </c:pt>
                <c:pt idx="2">
                  <c:v>1230.7078314800006</c:v>
                </c:pt>
                <c:pt idx="3">
                  <c:v>935.32399127999986</c:v>
                </c:pt>
                <c:pt idx="4">
                  <c:v>1434.6184959900002</c:v>
                </c:pt>
                <c:pt idx="5">
                  <c:v>1284.3265762400001</c:v>
                </c:pt>
                <c:pt idx="6">
                  <c:v>1289.1665363899992</c:v>
                </c:pt>
                <c:pt idx="7">
                  <c:v>1199.6138700099996</c:v>
                </c:pt>
                <c:pt idx="8">
                  <c:v>1432.152201520001</c:v>
                </c:pt>
                <c:pt idx="9">
                  <c:v>1417.4938085600002</c:v>
                </c:pt>
                <c:pt idx="10">
                  <c:v>1118.8379916400002</c:v>
                </c:pt>
                <c:pt idx="11">
                  <c:v>1370.8029567399999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EE-472E-A4F8-7D38A36D5584}"/>
            </c:ext>
          </c:extLst>
        </c:ser>
        <c:ser>
          <c:idx val="4"/>
          <c:order val="4"/>
          <c:tx>
            <c:strRef>
              <c:f>'[2]01-VO Lugar'!$G$74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'[2]01-VO Lugar'!$B$75:$B$86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'[2]01-VO Lugar'!$G$75:$G$86</c:f>
              <c:numCache>
                <c:formatCode>General</c:formatCode>
                <c:ptCount val="12"/>
                <c:pt idx="0">
                  <c:v>1074.4753967000001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EE-472E-A4F8-7D38A36D558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"/>
        <c:axId val="186055736"/>
        <c:axId val="183713472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'[2]01-VO Lugar'!$C$74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'[2]01-VO Lugar'!$B$75:$B$86</c15:sqref>
                        </c15:formulaRef>
                      </c:ext>
                    </c:extLst>
                    <c:strCache>
                      <c:ptCount val="12"/>
                      <c:pt idx="0">
                        <c:v>Ene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Dic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'[2]01-VO Lugar'!$C$75:$C$86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1247.0886787100001</c:v>
                      </c:pt>
                      <c:pt idx="1">
                        <c:v>773.95128966000004</c:v>
                      </c:pt>
                      <c:pt idx="2">
                        <c:v>1171.0091819500001</c:v>
                      </c:pt>
                      <c:pt idx="3">
                        <c:v>1149.7603887600003</c:v>
                      </c:pt>
                      <c:pt idx="4">
                        <c:v>1165.3656992799999</c:v>
                      </c:pt>
                      <c:pt idx="5">
                        <c:v>849.2514868999998</c:v>
                      </c:pt>
                      <c:pt idx="6">
                        <c:v>1134.5135648099999</c:v>
                      </c:pt>
                      <c:pt idx="7">
                        <c:v>849.90622639000003</c:v>
                      </c:pt>
                      <c:pt idx="8">
                        <c:v>1080.7593310200002</c:v>
                      </c:pt>
                      <c:pt idx="9">
                        <c:v>940.39831773000003</c:v>
                      </c:pt>
                      <c:pt idx="10">
                        <c:v>1390.46770053</c:v>
                      </c:pt>
                      <c:pt idx="11">
                        <c:v>1186.6070295400002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2BEE-472E-A4F8-7D38A36D5584}"/>
                  </c:ext>
                </c:extLst>
              </c15:ser>
            </c15:filteredBarSeries>
          </c:ext>
        </c:extLst>
      </c:barChart>
      <c:catAx>
        <c:axId val="186055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713472"/>
        <c:crosses val="autoZero"/>
        <c:auto val="1"/>
        <c:lblAlgn val="ctr"/>
        <c:lblOffset val="100"/>
        <c:noMultiLvlLbl val="0"/>
      </c:catAx>
      <c:valAx>
        <c:axId val="1837134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86055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587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[01_Volumen de Operación por Lugar enero.xlsx]03-Extra!Tabla dinámica1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'03-Extra'!$C$8:$C$10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'03-Extra'!$C$11:$C$12</c:f>
              <c:numCache>
                <c:formatCode>_ * #,##0_ ;_ * \-#,##0_ ;_ * "-"??_ ;_ @_ </c:formatCode>
                <c:ptCount val="1"/>
                <c:pt idx="0">
                  <c:v>212025665.34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A-449B-A509-599A83E6688C}"/>
            </c:ext>
          </c:extLst>
        </c:ser>
        <c:ser>
          <c:idx val="1"/>
          <c:order val="1"/>
          <c:tx>
            <c:strRef>
              <c:f>'03-Extra'!$D$8:$D$10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'03-Extra'!$D$11:$D$12</c:f>
              <c:numCache>
                <c:formatCode>_ * #,##0_ ;_ * \-#,##0_ ;_ * "-"??_ ;_ @_ </c:formatCode>
                <c:ptCount val="1"/>
                <c:pt idx="0">
                  <c:v>581957654.88999987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A-449B-A509-599A83E6688C}"/>
            </c:ext>
          </c:extLst>
        </c:ser>
        <c:ser>
          <c:idx val="2"/>
          <c:order val="2"/>
          <c:tx>
            <c:strRef>
              <c:f>'03-Extra'!$E$8:$E$10</c:f>
              <c:strCache>
                <c:ptCount val="1"/>
                <c:pt idx="0">
                  <c:v>2012 - Enero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'03-Extra'!$E$11:$E$12</c:f>
              <c:numCache>
                <c:formatCode>_ * #,##0_ ;_ * \-#,##0_ ;_ * "-"??_ ;_ @_ </c:formatCode>
                <c:ptCount val="1"/>
                <c:pt idx="0">
                  <c:v>87794857.00999999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A-449B-A509-599A83E6688C}"/>
            </c:ext>
          </c:extLst>
        </c:ser>
        <c:ser>
          <c:idx val="3"/>
          <c:order val="3"/>
          <c:tx>
            <c:strRef>
              <c:f>'03-Extra'!$F$8:$F$10</c:f>
              <c:strCache>
                <c:ptCount val="1"/>
                <c:pt idx="0">
                  <c:v>2012 - Febrero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'03-Extra'!$F$11:$F$12</c:f>
              <c:numCache>
                <c:formatCode>_ * #,##0_ ;_ * \-#,##0_ ;_ * "-"??_ ;_ @_ </c:formatCode>
                <c:ptCount val="1"/>
                <c:pt idx="0">
                  <c:v>130203078.66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0A-449B-A509-599A83E6688C}"/>
            </c:ext>
          </c:extLst>
        </c:ser>
        <c:ser>
          <c:idx val="4"/>
          <c:order val="4"/>
          <c:tx>
            <c:strRef>
              <c:f>'03-Extra'!$G$8:$G$10</c:f>
              <c:strCache>
                <c:ptCount val="1"/>
                <c:pt idx="0">
                  <c:v>2012 - Marzo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'03-Extra'!$G$11:$G$12</c:f>
              <c:numCache>
                <c:formatCode>_ * #,##0_ ;_ * \-#,##0_ ;_ * "-"??_ ;_ @_ </c:formatCode>
                <c:ptCount val="1"/>
                <c:pt idx="0">
                  <c:v>219136126.56999999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0A-449B-A509-599A83E6688C}"/>
            </c:ext>
          </c:extLst>
        </c:ser>
        <c:ser>
          <c:idx val="5"/>
          <c:order val="5"/>
          <c:tx>
            <c:strRef>
              <c:f>'03-Extra'!$H$8:$H$10</c:f>
              <c:strCache>
                <c:ptCount val="1"/>
                <c:pt idx="0">
                  <c:v>2012 - Abril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'03-Extra'!$H$11:$H$12</c:f>
              <c:numCache>
                <c:formatCode>_ * #,##0_ ;_ * \-#,##0_ ;_ * "-"??_ ;_ @_ </c:formatCode>
                <c:ptCount val="1"/>
                <c:pt idx="0">
                  <c:v>67691650.960000008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0A-449B-A509-599A83E6688C}"/>
            </c:ext>
          </c:extLst>
        </c:ser>
        <c:ser>
          <c:idx val="6"/>
          <c:order val="6"/>
          <c:tx>
            <c:strRef>
              <c:f>'03-Extra'!$I$8:$I$10</c:f>
              <c:strCache>
                <c:ptCount val="1"/>
                <c:pt idx="0">
                  <c:v>2012 - Mayo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'03-Extra'!$I$11:$I$12</c:f>
              <c:numCache>
                <c:formatCode>_ * #,##0_ ;_ * \-#,##0_ ;_ * "-"??_ ;_ @_ </c:formatCode>
                <c:ptCount val="1"/>
                <c:pt idx="0">
                  <c:v>52666703.519999996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0A-449B-A509-599A83E6688C}"/>
            </c:ext>
          </c:extLst>
        </c:ser>
        <c:ser>
          <c:idx val="7"/>
          <c:order val="7"/>
          <c:tx>
            <c:strRef>
              <c:f>'03-Extra'!$J$8:$J$10</c:f>
              <c:strCache>
                <c:ptCount val="1"/>
                <c:pt idx="0">
                  <c:v>2012 - Junio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'03-Extra'!$J$11:$J$12</c:f>
              <c:numCache>
                <c:formatCode>_ * #,##0_ ;_ * \-#,##0_ ;_ * "-"??_ ;_ @_ </c:formatCode>
                <c:ptCount val="1"/>
                <c:pt idx="0">
                  <c:v>61624230.850000001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0A-449B-A509-599A83E6688C}"/>
            </c:ext>
          </c:extLst>
        </c:ser>
        <c:ser>
          <c:idx val="8"/>
          <c:order val="8"/>
          <c:tx>
            <c:strRef>
              <c:f>'03-Extra'!$K$8:$K$10</c:f>
              <c:strCache>
                <c:ptCount val="1"/>
                <c:pt idx="0">
                  <c:v>2012 - Julio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'03-Extra'!$K$11:$K$12</c:f>
              <c:numCache>
                <c:formatCode>_ * #,##0_ ;_ * \-#,##0_ ;_ * "-"??_ ;_ @_ </c:formatCode>
                <c:ptCount val="1"/>
                <c:pt idx="0">
                  <c:v>56947551.829999998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0A-449B-A509-599A83E6688C}"/>
            </c:ext>
          </c:extLst>
        </c:ser>
        <c:ser>
          <c:idx val="9"/>
          <c:order val="9"/>
          <c:tx>
            <c:strRef>
              <c:f>'03-Extra'!$L$8:$L$10</c:f>
              <c:strCache>
                <c:ptCount val="1"/>
                <c:pt idx="0">
                  <c:v>2012 - Agosto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'03-Extra'!$L$11:$L$12</c:f>
              <c:numCache>
                <c:formatCode>_ * #,##0_ ;_ * \-#,##0_ ;_ * "-"??_ ;_ @_ </c:formatCode>
                <c:ptCount val="1"/>
                <c:pt idx="0">
                  <c:v>85843359.589999989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0A-449B-A509-599A83E6688C}"/>
            </c:ext>
          </c:extLst>
        </c:ser>
        <c:ser>
          <c:idx val="10"/>
          <c:order val="10"/>
          <c:tx>
            <c:strRef>
              <c:f>'03-Extra'!$M$8:$M$10</c:f>
              <c:strCache>
                <c:ptCount val="1"/>
                <c:pt idx="0">
                  <c:v>2012 - Septiembre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'03-Extra'!$M$11:$M$12</c:f>
              <c:numCache>
                <c:formatCode>_ * #,##0_ ;_ * \-#,##0_ ;_ * "-"??_ ;_ @_ </c:formatCode>
                <c:ptCount val="1"/>
                <c:pt idx="0">
                  <c:v>70822980.61999999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0A-449B-A509-599A83E6688C}"/>
            </c:ext>
          </c:extLst>
        </c:ser>
        <c:ser>
          <c:idx val="11"/>
          <c:order val="11"/>
          <c:tx>
            <c:strRef>
              <c:f>'03-Extra'!$N$8:$N$10</c:f>
              <c:strCache>
                <c:ptCount val="1"/>
                <c:pt idx="0">
                  <c:v>2012 - Octubre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'03-Extra'!$N$11:$N$12</c:f>
              <c:numCache>
                <c:formatCode>_ * #,##0_ ;_ * \-#,##0_ ;_ * "-"??_ ;_ @_ </c:formatCode>
                <c:ptCount val="1"/>
                <c:pt idx="0">
                  <c:v>42547727.539999999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0A-449B-A509-599A83E66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72936"/>
        <c:axId val="225501920"/>
      </c:barChart>
      <c:catAx>
        <c:axId val="22527293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25501920"/>
        <c:crosses val="autoZero"/>
        <c:auto val="0"/>
        <c:lblAlgn val="ctr"/>
        <c:lblOffset val="100"/>
        <c:noMultiLvlLbl val="0"/>
      </c:catAx>
      <c:valAx>
        <c:axId val="225501920"/>
        <c:scaling>
          <c:logBase val="10"/>
          <c:orientation val="maxMin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25272936"/>
        <c:crosses val="autoZero"/>
        <c:crossBetween val="between"/>
        <c:dispUnits>
          <c:builtInUnit val="million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</c:dispUnitsLbl>
        </c:dispUnits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477" l="0.70000000000000062" r="0.70000000000000062" t="0.75000000000000477" header="0.30000000000000032" footer="0.30000000000000032"/>
    <c:pageSetup paperSize="9"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11906</xdr:colOff>
      <xdr:row>0</xdr:row>
      <xdr:rowOff>314325</xdr:rowOff>
    </xdr:from>
    <xdr:to>
      <xdr:col>9</xdr:col>
      <xdr:colOff>693964</xdr:colOff>
      <xdr:row>5</xdr:row>
      <xdr:rowOff>59871</xdr:rowOff>
    </xdr:to>
    <xdr:pic>
      <xdr:nvPicPr>
        <xdr:cNvPr id="2" name="Picture 3" descr="http://intranet.asfi.gov.bo/DEJ/JCI/DOCUMENTOS%20DE%20INTERES%20PARA%20OTRAS%20UNIDADES%20ORGANIZA/isolohorizontal2%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6156" y="314325"/>
          <a:ext cx="1967933" cy="91712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695326</xdr:colOff>
      <xdr:row>23</xdr:row>
      <xdr:rowOff>158351</xdr:rowOff>
    </xdr:from>
    <xdr:to>
      <xdr:col>9</xdr:col>
      <xdr:colOff>135731</xdr:colOff>
      <xdr:row>46</xdr:row>
      <xdr:rowOff>123824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11906</xdr:colOff>
      <xdr:row>0</xdr:row>
      <xdr:rowOff>314325</xdr:rowOff>
    </xdr:from>
    <xdr:to>
      <xdr:col>9</xdr:col>
      <xdr:colOff>693964</xdr:colOff>
      <xdr:row>5</xdr:row>
      <xdr:rowOff>40821</xdr:rowOff>
    </xdr:to>
    <xdr:pic>
      <xdr:nvPicPr>
        <xdr:cNvPr id="4" name="Picture 3" descr="http://intranet.asfi.gov.bo/DEJ/JCI/DOCUMENTOS%20DE%20INTERES%20PARA%20OTRAS%20UNIDADES%20ORGANIZA/isolohorizontal2%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6156" y="314325"/>
          <a:ext cx="1967933" cy="91712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695326</xdr:colOff>
      <xdr:row>23</xdr:row>
      <xdr:rowOff>158351</xdr:rowOff>
    </xdr:from>
    <xdr:to>
      <xdr:col>9</xdr:col>
      <xdr:colOff>135731</xdr:colOff>
      <xdr:row>46</xdr:row>
      <xdr:rowOff>123824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13</xdr:row>
      <xdr:rowOff>104775</xdr:rowOff>
    </xdr:from>
    <xdr:to>
      <xdr:col>11</xdr:col>
      <xdr:colOff>952500</xdr:colOff>
      <xdr:row>36</xdr:row>
      <xdr:rowOff>76200</xdr:rowOff>
    </xdr:to>
    <xdr:graphicFrame macro="">
      <xdr:nvGraphicFramePr>
        <xdr:cNvPr id="125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180975</xdr:colOff>
      <xdr:row>0</xdr:row>
      <xdr:rowOff>276225</xdr:rowOff>
    </xdr:from>
    <xdr:to>
      <xdr:col>13</xdr:col>
      <xdr:colOff>838200</xdr:colOff>
      <xdr:row>4</xdr:row>
      <xdr:rowOff>171450</xdr:rowOff>
    </xdr:to>
    <xdr:pic>
      <xdr:nvPicPr>
        <xdr:cNvPr id="1255" name="Picture 5" descr="logo version g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53925" y="276225"/>
          <a:ext cx="1657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O/Estadisticas%20para%20la%20PAGINA%20WEB/GESTI&#211;N%202023/BASE%20DE%20DATOS%20GENERAL%20WEB/01,02,04,05,08y09%20Para%20WEB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SVSC%20-%20DCTS.%20DE%20TRABAJO\ESTAD&#205;STICAS%20ASFI\2023\01,02,04,05,08y09%20Para%20WEB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-Emiso-Instr-TIPO"/>
      <sheetName val="01-VO Lugar"/>
      <sheetName val="02-VO INS"/>
      <sheetName val="03-Extra"/>
      <sheetName val="04-Vo Agencia Venta"/>
      <sheetName val="05-Vo Agencia compra"/>
      <sheetName val="08-Emiso e Instr"/>
      <sheetName val="09-Por tipo y Agencia"/>
    </sheetNames>
    <sheetDataSet>
      <sheetData sheetId="0"/>
      <sheetData sheetId="1">
        <row r="74">
          <cell r="C74" t="str">
            <v>2019</v>
          </cell>
          <cell r="D74">
            <v>2020</v>
          </cell>
          <cell r="E74">
            <v>2021</v>
          </cell>
          <cell r="F74">
            <v>2022</v>
          </cell>
          <cell r="G74">
            <v>2023</v>
          </cell>
        </row>
        <row r="75">
          <cell r="B75" t="str">
            <v>Ene</v>
          </cell>
          <cell r="C75">
            <v>1247.0886787100001</v>
          </cell>
          <cell r="D75">
            <v>1012.0292349600002</v>
          </cell>
          <cell r="E75">
            <v>727.79133201000002</v>
          </cell>
          <cell r="F75">
            <v>1135.1204887900005</v>
          </cell>
          <cell r="G75">
            <v>1074.4753967000001</v>
          </cell>
        </row>
        <row r="76">
          <cell r="B76" t="str">
            <v>Feb</v>
          </cell>
          <cell r="C76">
            <v>773.95128966000004</v>
          </cell>
          <cell r="D76">
            <v>821.21936960000005</v>
          </cell>
          <cell r="E76">
            <v>790.20640243999981</v>
          </cell>
          <cell r="F76">
            <v>1077.9712077700003</v>
          </cell>
        </row>
        <row r="77">
          <cell r="B77" t="str">
            <v>Mar</v>
          </cell>
          <cell r="C77">
            <v>1171.0091819500001</v>
          </cell>
          <cell r="D77">
            <v>1436.1744241199997</v>
          </cell>
          <cell r="E77">
            <v>840.60682777999978</v>
          </cell>
          <cell r="F77">
            <v>1230.7078314800006</v>
          </cell>
        </row>
        <row r="78">
          <cell r="B78" t="str">
            <v>Abr</v>
          </cell>
          <cell r="C78">
            <v>1149.7603887600003</v>
          </cell>
          <cell r="D78">
            <v>1101.96073634</v>
          </cell>
          <cell r="E78">
            <v>994.66672369999981</v>
          </cell>
          <cell r="F78">
            <v>935.32399127999986</v>
          </cell>
        </row>
        <row r="79">
          <cell r="B79" t="str">
            <v>May</v>
          </cell>
          <cell r="C79">
            <v>1165.3656992799999</v>
          </cell>
          <cell r="D79">
            <v>1717.7477730699998</v>
          </cell>
          <cell r="E79">
            <v>877.65089681000018</v>
          </cell>
          <cell r="F79">
            <v>1434.6184959900002</v>
          </cell>
        </row>
        <row r="80">
          <cell r="B80" t="str">
            <v>Jun</v>
          </cell>
          <cell r="C80">
            <v>849.2514868999998</v>
          </cell>
          <cell r="D80">
            <v>1442.5446087599998</v>
          </cell>
          <cell r="E80">
            <v>1017.3916238700002</v>
          </cell>
          <cell r="F80">
            <v>1284.3265762400001</v>
          </cell>
        </row>
        <row r="81">
          <cell r="B81" t="str">
            <v>Jul</v>
          </cell>
          <cell r="C81">
            <v>1134.5135648099999</v>
          </cell>
          <cell r="D81">
            <v>1689.0355844499998</v>
          </cell>
          <cell r="E81">
            <v>912.50216221999995</v>
          </cell>
          <cell r="F81">
            <v>1289.1665363899992</v>
          </cell>
        </row>
        <row r="82">
          <cell r="B82" t="str">
            <v>Ago</v>
          </cell>
          <cell r="C82">
            <v>849.90622639000003</v>
          </cell>
          <cell r="D82">
            <v>1323.62245282</v>
          </cell>
          <cell r="E82">
            <v>1030.0026928400002</v>
          </cell>
          <cell r="F82">
            <v>1199.6138700099996</v>
          </cell>
        </row>
        <row r="83">
          <cell r="B83" t="str">
            <v>Sep</v>
          </cell>
          <cell r="C83">
            <v>1080.7593310200002</v>
          </cell>
          <cell r="D83">
            <v>1013.8297429300003</v>
          </cell>
          <cell r="E83">
            <v>1324.3128162399996</v>
          </cell>
          <cell r="F83">
            <v>1432.152201520001</v>
          </cell>
        </row>
        <row r="84">
          <cell r="B84" t="str">
            <v>Oct</v>
          </cell>
          <cell r="C84">
            <v>940.39831773000003</v>
          </cell>
          <cell r="D84">
            <v>1377.1616309599999</v>
          </cell>
          <cell r="E84">
            <v>959.28745731999993</v>
          </cell>
          <cell r="F84">
            <v>1417.4938085600002</v>
          </cell>
        </row>
        <row r="85">
          <cell r="B85" t="str">
            <v>Nov</v>
          </cell>
          <cell r="C85">
            <v>1390.46770053</v>
          </cell>
          <cell r="D85">
            <v>1204.2358267</v>
          </cell>
          <cell r="E85">
            <v>1388.3137835999999</v>
          </cell>
          <cell r="F85">
            <v>1118.8379916400002</v>
          </cell>
        </row>
        <row r="86">
          <cell r="B86" t="str">
            <v>Dic</v>
          </cell>
          <cell r="C86">
            <v>1186.6070295400002</v>
          </cell>
          <cell r="D86">
            <v>1132.9914939700002</v>
          </cell>
          <cell r="E86">
            <v>1343.6102793100006</v>
          </cell>
          <cell r="F86">
            <v>1370.8029567399999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-Emiso-Instr-TIPO"/>
      <sheetName val="01-VO Lugar"/>
      <sheetName val="02-VO INS"/>
      <sheetName val="03-Extra"/>
      <sheetName val="04-Vo Agencia Venta"/>
      <sheetName val="05-Vo Agencia compra"/>
      <sheetName val="08-Emiso e Instr"/>
      <sheetName val="09-Por tipo y Agencia"/>
    </sheetNames>
    <sheetDataSet>
      <sheetData sheetId="0"/>
      <sheetData sheetId="1">
        <row r="74">
          <cell r="C74" t="str">
            <v>2019</v>
          </cell>
          <cell r="D74">
            <v>2020</v>
          </cell>
          <cell r="E74">
            <v>2021</v>
          </cell>
          <cell r="F74">
            <v>2022</v>
          </cell>
          <cell r="G74">
            <v>2023</v>
          </cell>
        </row>
        <row r="75">
          <cell r="B75" t="str">
            <v>Ene</v>
          </cell>
          <cell r="C75">
            <v>1247.0886787100001</v>
          </cell>
          <cell r="D75">
            <v>1012.0292349600002</v>
          </cell>
          <cell r="E75">
            <v>727.79133201000002</v>
          </cell>
          <cell r="F75">
            <v>1135.1204887900005</v>
          </cell>
          <cell r="G75">
            <v>1074.4753967000001</v>
          </cell>
        </row>
        <row r="76">
          <cell r="B76" t="str">
            <v>Feb</v>
          </cell>
          <cell r="C76">
            <v>773.95128966000004</v>
          </cell>
          <cell r="D76">
            <v>821.21936960000005</v>
          </cell>
          <cell r="E76">
            <v>790.20640243999981</v>
          </cell>
          <cell r="F76">
            <v>1077.9712077700003</v>
          </cell>
          <cell r="G76"/>
        </row>
        <row r="77">
          <cell r="B77" t="str">
            <v>Mar</v>
          </cell>
          <cell r="C77">
            <v>1171.0091819500001</v>
          </cell>
          <cell r="D77">
            <v>1436.1744241199997</v>
          </cell>
          <cell r="E77">
            <v>840.60682777999978</v>
          </cell>
          <cell r="F77">
            <v>1230.7078314800006</v>
          </cell>
          <cell r="G77"/>
        </row>
        <row r="78">
          <cell r="B78" t="str">
            <v>Abr</v>
          </cell>
          <cell r="C78">
            <v>1149.7603887600003</v>
          </cell>
          <cell r="D78">
            <v>1101.96073634</v>
          </cell>
          <cell r="E78">
            <v>994.66672369999981</v>
          </cell>
          <cell r="F78">
            <v>935.32399127999986</v>
          </cell>
          <cell r="G78"/>
        </row>
        <row r="79">
          <cell r="B79" t="str">
            <v>May</v>
          </cell>
          <cell r="C79">
            <v>1165.3656992799999</v>
          </cell>
          <cell r="D79">
            <v>1717.7477730699998</v>
          </cell>
          <cell r="E79">
            <v>877.65089681000018</v>
          </cell>
          <cell r="F79">
            <v>1434.6184959900002</v>
          </cell>
          <cell r="G79"/>
        </row>
        <row r="80">
          <cell r="B80" t="str">
            <v>Jun</v>
          </cell>
          <cell r="C80">
            <v>849.2514868999998</v>
          </cell>
          <cell r="D80">
            <v>1442.5446087599998</v>
          </cell>
          <cell r="E80">
            <v>1017.3916238700002</v>
          </cell>
          <cell r="F80">
            <v>1284.3265762400001</v>
          </cell>
          <cell r="G80"/>
        </row>
        <row r="81">
          <cell r="B81" t="str">
            <v>Jul</v>
          </cell>
          <cell r="C81">
            <v>1134.5135648099999</v>
          </cell>
          <cell r="D81">
            <v>1689.0355844499998</v>
          </cell>
          <cell r="E81">
            <v>912.50216221999995</v>
          </cell>
          <cell r="F81">
            <v>1289.1665363899992</v>
          </cell>
          <cell r="G81"/>
        </row>
        <row r="82">
          <cell r="B82" t="str">
            <v>Ago</v>
          </cell>
          <cell r="C82">
            <v>849.90622639000003</v>
          </cell>
          <cell r="D82">
            <v>1323.62245282</v>
          </cell>
          <cell r="E82">
            <v>1030.0026928400002</v>
          </cell>
          <cell r="F82">
            <v>1199.6138700099996</v>
          </cell>
          <cell r="G82"/>
        </row>
        <row r="83">
          <cell r="B83" t="str">
            <v>Sep</v>
          </cell>
          <cell r="C83">
            <v>1080.7593310200002</v>
          </cell>
          <cell r="D83">
            <v>1013.8297429300003</v>
          </cell>
          <cell r="E83">
            <v>1324.3128162399996</v>
          </cell>
          <cell r="F83">
            <v>1432.152201520001</v>
          </cell>
          <cell r="G83"/>
        </row>
        <row r="84">
          <cell r="B84" t="str">
            <v>Oct</v>
          </cell>
          <cell r="C84">
            <v>940.39831773000003</v>
          </cell>
          <cell r="D84">
            <v>1377.1616309599999</v>
          </cell>
          <cell r="E84">
            <v>959.28745731999993</v>
          </cell>
          <cell r="F84">
            <v>1417.4938085600002</v>
          </cell>
          <cell r="G84"/>
        </row>
        <row r="85">
          <cell r="B85" t="str">
            <v>Nov</v>
          </cell>
          <cell r="C85">
            <v>1390.46770053</v>
          </cell>
          <cell r="D85">
            <v>1204.2358267</v>
          </cell>
          <cell r="E85">
            <v>1388.3137835999999</v>
          </cell>
          <cell r="F85">
            <v>1118.8379916400002</v>
          </cell>
          <cell r="G85"/>
        </row>
        <row r="86">
          <cell r="B86" t="str">
            <v>Dic</v>
          </cell>
          <cell r="C86">
            <v>1186.6070295400002</v>
          </cell>
          <cell r="D86">
            <v>1132.9914939700002</v>
          </cell>
          <cell r="E86">
            <v>1343.6102793100006</v>
          </cell>
          <cell r="F86">
            <v>1370.8029567399999</v>
          </cell>
          <cell r="G86"/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Usi Administrador" refreshedDate="44746.393525347223" createdVersion="3" refreshedVersion="5" minRefreshableVersion="3" recordCount="0">
  <cacheSource type="external" connectionId="1"/>
  <cacheFields count="6">
    <cacheField name="[Measures].[Monto]" caption="Monto" numFmtId="0" hierarchy="7"/>
    <cacheField name="[LugarTipoOperacion].[T Lugar Negociacion]" caption="T Lugar Negociacion" numFmtId="0" hierarchy="5" level="1">
      <sharedItems count="1">
        <s v="[LugarTipoOperacion].[All LugarTipoOperacion].[EX]" c="EX"/>
      </sharedItems>
    </cacheField>
    <cacheField name="[LugarTipoOperacion].[T Tipo Operacion]" caption="T Tipo Operacion" numFmtId="0" hierarchy="5" level="2">
      <sharedItems count="2">
        <s v="[LugarTipoOperacion].[All LugarTipoOperacion].[EX].[PRI]" c="PRI"/>
        <s v="[LugarTipoOperacion].[All LugarTipoOperacion].[EX].[CRU]" u="1" c="CRU"/>
      </sharedItems>
    </cacheField>
    <cacheField name="[FechaOperacion].[Year]" caption="Year" numFmtId="0" hierarchy="4" level="1">
      <sharedItems count="13">
        <s v="[FechaOperacion].[All FechaOperacion].[2010]" c="2010"/>
        <s v="[FechaOperacion].[All FechaOperacion].[2011]" c="2011"/>
        <s v="[FechaOperacion].[All FechaOperacion].[2012]" c="2012"/>
        <s v="[FechaOperacion].[All FechaOperacion].[2009]" u="1" c="2009"/>
        <s v="[FechaOperacion].[All FechaOperacion].[2008]" u="1" c="2008"/>
        <s v="[FechaOperacion].[All FechaOperacion].[2004]" u="1" c="2004"/>
        <s v="[FechaOperacion].[All FechaOperacion].[2005]" u="1" c="2005"/>
        <s v="[FechaOperacion].[All FechaOperacion].[2006]" u="1" c="2006"/>
        <s v="[FechaOperacion].[All FechaOperacion].[2007]" u="1" c="2007"/>
        <s v="[FechaOperacion].[All FechaOperacion].[2003]" u="1" c="2003"/>
        <s v="[FechaOperacion].[All FechaOperacion].[2002]" u="1" c="2002"/>
        <s v="[FechaOperacion].[All FechaOperacion].[2000]" u="1" c="2000"/>
        <s v="[FechaOperacion].[All FechaOperacion].[2001]" u="1" c="2001"/>
      </sharedItems>
    </cacheField>
    <cacheField name="[FechaOperacion].[Month]" caption="Month" numFmtId="0" hierarchy="4" level="2">
      <sharedItems count="17">
        <s v="[FechaOperacion].[All FechaOperacion].[2012].[January]" c="January"/>
        <s v="[FechaOperacion].[All FechaOperacion].[2012].[February]" c="February"/>
        <s v="[FechaOperacion].[All FechaOperacion].[2012].[March]" c="March"/>
        <s v="[FechaOperacion].[All FechaOperacion].[2012].[April]" c="April"/>
        <s v="[FechaOperacion].[All FechaOperacion].[2012].[May]" c="May"/>
        <s v="[FechaOperacion].[All FechaOperacion].[2012].[June]" c="June"/>
        <s v="[FechaOperacion].[All FechaOperacion].[2012].[July]" c="July"/>
        <s v="[FechaOperacion].[All FechaOperacion].[2012].[August]" c="August"/>
        <s v="[FechaOperacion].[All FechaOperacion].[2012].[September]" c="September"/>
        <s v="[FechaOperacion].[All FechaOperacion].[2012].[October]" c="October"/>
        <s v="[FechaOperacion].[All FechaOperacion].[2011].[March]" u="1" c="March"/>
        <s v="[FechaOperacion].[All FechaOperacion].[2011].[April]" u="1" c="April"/>
        <s v="[FechaOperacion].[All FechaOperacion].[2011].[May]" u="1" c="May"/>
        <s v="[FechaOperacion].[All FechaOperacion].[2011].[June]" u="1" c="June"/>
        <s v="[FechaOperacion].[All FechaOperacion].[2011].[July]" u="1" c="July"/>
        <s v="[FechaOperacion].[All FechaOperacion].[2011].[September]" u="1" c="September"/>
        <s v="[FechaOperacion].[All FechaOperacion].[2011].[February]" u="1" c="February"/>
      </sharedItems>
    </cacheField>
    <cacheField name="[FechaOperacion].[Day]" caption="Day" numFmtId="0" hierarchy="4" level="3">
      <sharedItems containsSemiMixedTypes="0" containsString="0"/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0" unbalanced="0"/>
    <cacheHierarchy uniqueName="[AgenciaVendedora]" caption="AgenciaVendedora" defaultMemberUniqueName="[AgenciaVendedora].[All AgenciaVendedora]" allUniqueName="[AgenciaVendedora].[All AgenciaVendedora]" dimensionUniqueName="[AgenciaVendedora]" count="0" unbalanced="0"/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0" unbalanced="0"/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3"/>
        <fieldUsage x="4"/>
        <fieldUsage x="5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3" unbalanced="0">
      <fieldsUsage count="3">
        <fieldUsage x="-1"/>
        <fieldUsage x="1"/>
        <fieldUsage x="2"/>
      </fieldsUsage>
    </cacheHierarchy>
    <cacheHierarchy uniqueName="[TipoInstrumento]" caption="TipoInstrumento" defaultMemberUniqueName="[TipoInstrumento].[TipoInstrumento]" allUniqueName="[TipoInstrumento].[TipoInstrumento]" dimensionUniqueName="[TipoInstrumento]" count="0" unbalanced="0"/>
    <cacheHierarchy uniqueName="[Measures].[Monto]" caption="Monto" measure="1" count="0" oneField="1">
      <fieldsUsage count="1">
        <fieldUsage x="0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Sabino  Raul Yujra Heredia" refreshedDate="44987.776440046298" createdVersion="3" refreshedVersion="6" minRefreshableVersion="3" recordCount="0">
  <cacheSource type="external" connectionId="6"/>
  <cacheFields count="6">
    <cacheField name="[FechaOperacion].[Year]" caption="Year" numFmtId="0" hierarchy="4" level="1">
      <sharedItems count="24">
        <s v="[FechaOperacion].[All FechaOperacion].[2020]" c="2020"/>
        <s v="[FechaOperacion].[All FechaOperacion].[2021]" c="2021"/>
        <s v="[FechaOperacion].[All FechaOperacion].[2022]" c="2022"/>
        <s v="[FechaOperacion].[All FechaOperacion].[2023]" c="2023"/>
        <s v="[FechaOperacion].[All FechaOperacion].[2019]" u="1" c="2019"/>
        <s v="[FechaOperacion].[All FechaOperacion].[2018]" u="1" c="2018"/>
        <s v="[FechaOperacion].[All FechaOperacion].[2012]" u="1" c="2012"/>
        <s v="[FechaOperacion].[All FechaOperacion].[2013]" u="1" c="2013"/>
        <s v="[FechaOperacion].[All FechaOperacion].[2014]" u="1" c="2014"/>
        <s v="[FechaOperacion].[All FechaOperacion].[2015]" u="1" c="2015"/>
        <s v="[FechaOperacion].[All FechaOperacion].[2016]" u="1" c="2016"/>
        <s v="[FechaOperacion].[All FechaOperacion].[2017]" u="1" c="2017"/>
        <s v="[FechaOperacion].[All FechaOperacion].[2003]" u="1" c="2003"/>
        <s v="[FechaOperacion].[All FechaOperacion].[2010]" u="1" c="2010"/>
        <s v="[FechaOperacion].[All FechaOperacion].[2011]" u="1" c="2011"/>
        <s v="[FechaOperacion].[All FechaOperacion].[2008]" u="1" c="2008"/>
        <s v="[FechaOperacion].[All FechaOperacion].[2009]" u="1" c="2009"/>
        <s v="[FechaOperacion].[All FechaOperacion].[2007]" u="1" c="2007"/>
        <s v="[FechaOperacion].[All FechaOperacion].[2006]" u="1" c="2006"/>
        <s v="[FechaOperacion].[All FechaOperacion].[2005]" u="1" c="2005"/>
        <s v="[FechaOperacion].[All FechaOperacion].[2004]" u="1" c="2004"/>
        <s v="[FechaOperacion].[All FechaOperacion].[2002]" u="1" c="2002"/>
        <s v="[FechaOperacion].[All FechaOperacion].[2001]" u="1" c="2001"/>
        <s v="[FechaOperacion].[All FechaOperacion].[2000]" u="1" c="2000"/>
      </sharedItems>
    </cacheField>
    <cacheField name="[LugarTipoOperacion].[T Lugar Negociacion]" caption="T Lugar Negociacion" numFmtId="0" hierarchy="5" level="1">
      <sharedItems count="14">
        <s v="[LugarTipoOperacion].[All LugarTipoOperacion].[CPE]" c="CPE"/>
        <s v="[LugarTipoOperacion].[All LugarTipoOperacion].[CPF]" c="CPF"/>
        <s v="[LugarTipoOperacion].[All LugarTipoOperacion].[CPV]" c="CPV"/>
        <s v="[LugarTipoOperacion].[All LugarTipoOperacion].[EX]" c="EX"/>
        <s v="[LugarTipoOperacion].[All LugarTipoOperacion].[GCV]" c="GCV"/>
        <s v="[LugarTipoOperacion].[All LugarTipoOperacion].[GRP]" c="GRP"/>
        <s v="[LugarTipoOperacion].[All LugarTipoOperacion].[MN]" c="MN"/>
        <s v="[LugarTipoOperacion].[All LugarTipoOperacion].[MNE]" c="MNE"/>
        <s v="[LugarTipoOperacion].[All LugarTipoOperacion].[RB]" c="RB"/>
        <s v="[LugarTipoOperacion].[All LugarTipoOperacion].[SBE]" c="SBE"/>
        <s v="[LugarTipoOperacion].[All LugarTipoOperacion].[SRFS]" c="SRFS"/>
        <s v="[LugarTipoOperacion].[All LugarTipoOperacion].[SRV]" c="SRV"/>
        <s v="[LugarTipoOperacion].[All LugarTipoOperacion].[SB]" u="1" c="SB"/>
        <s v="[LugarTipoOperacion].[All LugarTipoOperacion].[SJ]" u="1" c="SJ"/>
      </sharedItems>
    </cacheField>
    <cacheField name="[Measures].[Monto]" caption="Monto" numFmtId="0" hierarchy="7"/>
    <cacheField name="[FechaOperacion].[Month]" caption="Month" numFmtId="0" hierarchy="4" level="2">
      <sharedItems count="102">
        <s v="[FechaOperacion].[All FechaOperacion].[2022].[January]" c="January"/>
        <s v="[FechaOperacion].[All FechaOperacion].[2022].[February]" c="February"/>
        <s v="[FechaOperacion].[All FechaOperacion].[2022].[March]" c="March"/>
        <s v="[FechaOperacion].[All FechaOperacion].[2022].[April]" c="April"/>
        <s v="[FechaOperacion].[All FechaOperacion].[2022].[May]" c="May"/>
        <s v="[FechaOperacion].[All FechaOperacion].[2022].[June]" c="June"/>
        <s v="[FechaOperacion].[All FechaOperacion].[2022].[July]" c="July"/>
        <s v="[FechaOperacion].[All FechaOperacion].[2022].[August]" c="August"/>
        <s v="[FechaOperacion].[All FechaOperacion].[2022].[September]" c="September"/>
        <s v="[FechaOperacion].[All FechaOperacion].[2022].[October]" c="October"/>
        <s v="[FechaOperacion].[All FechaOperacion].[2022].[November]" c="November"/>
        <s v="[FechaOperacion].[All FechaOperacion].[2022].[December]" c="December"/>
        <s v="[FechaOperacion].[All FechaOperacion].[2023].[January]" c="January"/>
        <s v="[FechaOperacion].[All FechaOperacion].[2021].[January]" u="1" c="January"/>
        <s v="[FechaOperacion].[All FechaOperacion].[2021].[February]" u="1" c="February"/>
        <s v="[FechaOperacion].[All FechaOperacion].[2021].[March]" u="1" c="March"/>
        <s v="[FechaOperacion].[All FechaOperacion].[2021].[April]" u="1" c="April"/>
        <s v="[FechaOperacion].[All FechaOperacion].[2021].[May]" u="1" c="May"/>
        <s v="[FechaOperacion].[All FechaOperacion].[2021].[June]" u="1" c="June"/>
        <s v="[FechaOperacion].[All FechaOperacion].[2021].[July]" u="1" c="July"/>
        <s v="[FechaOperacion].[All FechaOperacion].[2021].[August]" u="1" c="August"/>
        <s v="[FechaOperacion].[All FechaOperacion].[2021].[September]" u="1" c="September"/>
        <s v="[FechaOperacion].[All FechaOperacion].[2021].[October]" u="1" c="October"/>
        <s v="[FechaOperacion].[All FechaOperacion].[2021].[November]" u="1" c="November"/>
        <s v="[FechaOperacion].[All FechaOperacion].[2021].[December]" u="1" c="December"/>
        <s v="[FechaOperacion].[All FechaOperacion].[2020].[January]" u="1" c="January"/>
        <s v="[FechaOperacion].[All FechaOperacion].[2020].[February]" u="1" c="February"/>
        <s v="[FechaOperacion].[All FechaOperacion].[2020].[March]" u="1" c="March"/>
        <s v="[FechaOperacion].[All FechaOperacion].[2020].[April]" u="1" c="April"/>
        <s v="[FechaOperacion].[All FechaOperacion].[2020].[May]" u="1" c="May"/>
        <s v="[FechaOperacion].[All FechaOperacion].[2020].[June]" u="1" c="June"/>
        <s v="[FechaOperacion].[All FechaOperacion].[2020].[July]" u="1" c="July"/>
        <s v="[FechaOperacion].[All FechaOperacion].[2020].[August]" u="1" c="August"/>
        <s v="[FechaOperacion].[All FechaOperacion].[2020].[September]" u="1" c="September"/>
        <s v="[FechaOperacion].[All FechaOperacion].[2020].[October]" u="1" c="October"/>
        <s v="[FechaOperacion].[All FechaOperacion].[2020].[November]" u="1" c="November"/>
        <s v="[FechaOperacion].[All FechaOperacion].[2020].[December]" u="1" c="December"/>
        <s v="[FechaOperacion].[All FechaOperacion].[2019].[January]" u="1" c="January"/>
        <s v="[FechaOperacion].[All FechaOperacion].[2019].[February]" u="1" c="February"/>
        <s v="[FechaOperacion].[All FechaOperacion].[2019].[March]" u="1" c="March"/>
        <s v="[FechaOperacion].[All FechaOperacion].[2019].[April]" u="1" c="April"/>
        <s v="[FechaOperacion].[All FechaOperacion].[2019].[May]" u="1" c="May"/>
        <s v="[FechaOperacion].[All FechaOperacion].[2019].[June]" u="1" c="June"/>
        <s v="[FechaOperacion].[All FechaOperacion].[2019].[July]" u="1" c="July"/>
        <s v="[FechaOperacion].[All FechaOperacion].[2019].[August]" u="1" c="August"/>
        <s v="[FechaOperacion].[All FechaOperacion].[2019].[September]" u="1" c="September"/>
        <s v="[FechaOperacion].[All FechaOperacion].[2019].[October]" u="1" c="October"/>
        <s v="[FechaOperacion].[All FechaOperacion].[2019].[November]" u="1" c="November"/>
        <s v="[FechaOperacion].[All FechaOperacion].[2019].[December]" u="1" c="December"/>
        <s v="[FechaOperacion].[All FechaOperacion].[2015].[January]" u="1" c="January"/>
        <s v="[FechaOperacion].[All FechaOperacion].[2015].[February]" u="1" c="February"/>
        <s v="[FechaOperacion].[All FechaOperacion].[2015].[March]" u="1" c="March"/>
        <s v="[FechaOperacion].[All FechaOperacion].[2015].[April]" u="1" c="April"/>
        <s v="[FechaOperacion].[All FechaOperacion].[2015].[May]" u="1" c="May"/>
        <s v="[FechaOperacion].[All FechaOperacion].[2015].[June]" u="1" c="June"/>
        <s v="[FechaOperacion].[All FechaOperacion].[2015].[July]" u="1" c="July"/>
        <s v="[FechaOperacion].[All FechaOperacion].[2015].[August]" u="1" c="August"/>
        <s v="[FechaOperacion].[All FechaOperacion].[2015].[September]" u="1" c="September"/>
        <s v="[FechaOperacion].[All FechaOperacion].[2015].[December]" u="1" c="December"/>
        <s v="[FechaOperacion].[All FechaOperacion].[2014].[January]" u="1" c="January"/>
        <s v="[FechaOperacion].[All FechaOperacion].[2014].[February]" u="1" c="February"/>
        <s v="[FechaOperacion].[All FechaOperacion].[2014].[March]" u="1" c="March"/>
        <s v="[FechaOperacion].[All FechaOperacion].[2014].[April]" u="1" c="April"/>
        <s v="[FechaOperacion].[All FechaOperacion].[2014].[May]" u="1" c="May"/>
        <s v="[FechaOperacion].[All FechaOperacion].[2014].[June]" u="1" c="June"/>
        <s v="[FechaOperacion].[All FechaOperacion].[2014].[July]" u="1" c="July"/>
        <s v="[FechaOperacion].[All FechaOperacion].[2014].[August]" u="1" c="August"/>
        <s v="[FechaOperacion].[All FechaOperacion].[2014].[September]" u="1" c="September"/>
        <s v="[FechaOperacion].[All FechaOperacion].[2014].[October]" u="1" c="October"/>
        <s v="[FechaOperacion].[All FechaOperacion].[2013].[January]" u="1" c="January"/>
        <s v="[FechaOperacion].[All FechaOperacion].[2013].[February]" u="1" c="February"/>
        <s v="[FechaOperacion].[All FechaOperacion].[2013].[March]" u="1" c="March"/>
        <s v="[FechaOperacion].[All FechaOperacion].[2013].[April]" u="1" c="April"/>
        <s v="[FechaOperacion].[All FechaOperacion].[2013].[May]" u="1" c="May"/>
        <s v="[FechaOperacion].[All FechaOperacion].[2013].[June]" u="1" c="June"/>
        <s v="[FechaOperacion].[All FechaOperacion].[2013].[July]" u="1" c="July"/>
        <s v="[FechaOperacion].[All FechaOperacion].[2013].[August]" u="1" c="August"/>
        <s v="[FechaOperacion].[All FechaOperacion].[2013].[September]" u="1" c="September"/>
        <s v="[FechaOperacion].[All FechaOperacion].[2012].[January]" u="1" c="January"/>
        <s v="[FechaOperacion].[All FechaOperacion].[2012].[February]" u="1" c="February"/>
        <s v="[FechaOperacion].[All FechaOperacion].[2012].[March]" u="1" c="March"/>
        <s v="[FechaOperacion].[All FechaOperacion].[2012].[April]" u="1" c="April"/>
        <s v="[FechaOperacion].[All FechaOperacion].[2012].[May]" u="1" c="May"/>
        <s v="[FechaOperacion].[All FechaOperacion].[2012].[June]" u="1" c="June"/>
        <s v="[FechaOperacion].[All FechaOperacion].[2012].[July]" u="1" c="July"/>
        <s v="[FechaOperacion].[All FechaOperacion].[2012].[August]" u="1" c="August"/>
        <s v="[FechaOperacion].[All FechaOperacion].[2012].[September]" u="1" c="September"/>
        <s v="[FechaOperacion].[All FechaOperacion].[2012].[October]" u="1" c="October"/>
        <s v="[FechaOperacion].[All FechaOperacion].[2012].[November]" u="1" c="November"/>
        <s v="[FechaOperacion].[All FechaOperacion].[2012].[December]" u="1" c="December"/>
        <s v="[FechaOperacion].[All FechaOperacion].[2011].[September]" u="1" c="September"/>
        <s v="[FechaOperacion].[All FechaOperacion].[2011].[October]" u="1" c="October"/>
        <s v="[FechaOperacion].[All FechaOperacion].[2011].[November]" u="1" c="November"/>
        <s v="[FechaOperacion].[All FechaOperacion].[2011].[December]" u="1" c="December"/>
        <s v="[FechaOperacion].[All FechaOperacion].[2011].[August]" u="1" c="August"/>
        <s v="[FechaOperacion].[All FechaOperacion].[2011].[January]" u="1" c="January"/>
        <s v="[FechaOperacion].[All FechaOperacion].[2011].[February]" u="1" c="February"/>
        <s v="[FechaOperacion].[All FechaOperacion].[2011].[March]" u="1" c="March"/>
        <s v="[FechaOperacion].[All FechaOperacion].[2011].[April]" u="1" c="April"/>
        <s v="[FechaOperacion].[All FechaOperacion].[2011].[May]" u="1" c="May"/>
        <s v="[FechaOperacion].[All FechaOperacion].[2011].[June]" u="1" c="June"/>
        <s v="[FechaOperacion].[All FechaOperacion].[2011].[July]" u="1" c="July"/>
      </sharedItems>
    </cacheField>
    <cacheField name="[FechaOperacion].[Day]" caption="Day" numFmtId="0" hierarchy="4" level="3">
      <sharedItems containsSemiMixedTypes="0" containsString="0"/>
    </cacheField>
    <cacheField name="[LugarTipoOperacion].[T Tipo Operacion]" caption="T Tipo Operacion" numFmtId="0" hierarchy="5" level="2">
      <sharedItems count="7">
        <s v="[LugarTipoOperacion].[All LugarTipoOperacion].[RB].[DEF]" c="DEF"/>
        <s v="[LugarTipoOperacion].[All LugarTipoOperacion].[RB].[PRI]" c="PRI"/>
        <s v="[LugarTipoOperacion].[All LugarTipoOperacion].[RB].[REP]" c="REP"/>
        <s v="[LugarTipoOperacion].[All LugarTipoOperacion].[MN].[DEF]" u="1" c="DEF"/>
        <s v="[LugarTipoOperacion].[All LugarTipoOperacion].[MN].[PRI]" u="1" c="PRI"/>
        <s v="[LugarTipoOperacion].[All LugarTipoOperacion].[EX].[PRI]" u="1" c="PRI"/>
        <s v="[LugarTipoOperacion].[All LugarTipoOperacion].[EX].[RPB]" u="1" c="RPB"/>
      </sharedItems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0" unbalanced="0"/>
    <cacheHierarchy uniqueName="[AgenciaVendedora]" caption="AgenciaVendedora" defaultMemberUniqueName="[AgenciaVendedora].[All AgenciaVendedora]" allUniqueName="[AgenciaVendedora].[All AgenciaVendedora]" dimensionUniqueName="[AgenciaVendedora]" count="0" unbalanced="0"/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0" unbalanced="0"/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0"/>
        <fieldUsage x="3"/>
        <fieldUsage x="4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3" unbalanced="0">
      <fieldsUsage count="3">
        <fieldUsage x="-1"/>
        <fieldUsage x="1"/>
        <fieldUsage x="5"/>
      </fieldsUsage>
    </cacheHierarchy>
    <cacheHierarchy uniqueName="[TipoInstrumento]" caption="TipoInstrumento" defaultMemberUniqueName="[TipoInstrumento].[TipoInstrumento]" allUniqueName="[TipoInstrumento].[TipoInstrumento]" dimensionUniqueName="[TipoInstrumento]" count="0" unbalanced="0"/>
    <cacheHierarchy uniqueName="[Measures].[Monto]" caption="Monto" measure="1" count="0" oneField="1">
      <fieldsUsage count="1">
        <fieldUsage x="2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3" dataOnRows="1" applyNumberFormats="0" applyBorderFormats="0" applyFontFormats="0" applyPatternFormats="0" applyAlignmentFormats="0" applyWidthHeightFormats="1" dataCaption="Datos" grandTotalCaption="TOTAL" updatedVersion="6" minRefreshableVersion="3" useAutoFormatting="1" subtotalHiddenItems="1" colGrandTotals="0" itemPrintTitles="1" createdVersion="3" indent="0" compact="0" compactData="0" gridDropZones="1" fieldListSortAscending="1">
  <location ref="A7:P22" firstHeaderRow="1" firstDataRow="3" firstDataCol="1"/>
  <pivotFields count="6">
    <pivotField name="Año" axis="axisCol" compact="0" allDrilled="1" outline="0" subtotalTop="0" showAll="0" includeNewItemsInFilter="1" dataSourceSort="1" defaultSubtotal="0">
      <items count="24">
        <item c="1" x="0"/>
        <item c="1" x="1"/>
        <item c="1" x="2" d="1"/>
        <item c="1" x="3" d="1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</items>
    </pivotField>
    <pivotField name="T Lugar Negociacion" axis="axisRow" compact="0" allDrilled="1" outline="0" subtotalTop="0" showAll="0" includeNewItemsInFilter="1" dataSourceSort="1">
      <items count="15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x="12"/>
        <item x="13"/>
        <item t="default"/>
      </items>
    </pivotField>
    <pivotField name="Monto" dataField="1" compact="0" outline="0" subtotalTop="0" showAll="0" includeNewItemsInFilter="1"/>
    <pivotField name="Mes" axis="axisCol" compact="0" outline="0" showAll="0" dataSourceSort="1">
      <items count="103">
        <item n="Enero" c="1" x="0"/>
        <item n="Febrero" c="1" x="1"/>
        <item n="Marzo" c="1" x="2"/>
        <item n="Abril" c="1" x="3"/>
        <item n="Mayo" c="1" x="4"/>
        <item n="Junio" c="1" x="5"/>
        <item n="Julio" c="1" x="6"/>
        <item n="Agosto" c="1" x="7"/>
        <item n="Septiembre" c="1" x="8"/>
        <item n="Octubre" c="1" x="9"/>
        <item n="Noviembre" c="1" x="10"/>
        <item n="Diciembre" c="1" x="11"/>
        <item n="Enero " c="1"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n="Enero" x="49"/>
        <item n="Febrero" x="50"/>
        <item n="Marzo" x="51"/>
        <item n="Abril" x="52"/>
        <item n="Mayo" x="53"/>
        <item n="Junio" x="54"/>
        <item n="Julio " x="55"/>
        <item n="Agosto" x="56"/>
        <item n="Septiembre" x="57"/>
        <item x="58"/>
        <item n="Enero" x="59"/>
        <item n="Febrero " x="60"/>
        <item n="Marzo" x="61"/>
        <item n="Abril" x="62"/>
        <item n="Mayo" x="63"/>
        <item n="Junio" x="64"/>
        <item n="Julio" x="65"/>
        <item n="Agosto" x="66"/>
        <item n="Septiembre" x="67"/>
        <item n="Octubre" x="68"/>
        <item n="Enero" x="69"/>
        <item n="Febrero" x="70"/>
        <item n="Marzo" x="71"/>
        <item n="Abril" x="72"/>
        <item n="Mayo" x="73"/>
        <item n="Junio" x="74"/>
        <item n="Julio" x="75"/>
        <item n="Agosto" x="76"/>
        <item n="Septiembre" x="77"/>
        <item n="Enero" x="78"/>
        <item n="Febrero" x="79"/>
        <item n="Marzo" x="80"/>
        <item n="Abril" x="81"/>
        <item n="Mayo" x="82"/>
        <item n="Junio" x="83"/>
        <item n="Julio" x="84"/>
        <item n="Agosto" x="85"/>
        <item n="Septiembre" x="86"/>
        <item n="Octubre" x="87"/>
        <item n="Noviembre" x="88"/>
        <item n="Diciembre"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t="default"/>
      </items>
    </pivotField>
    <pivotField axis="axisCol" compact="0" outline="0" showAll="0" dataSourceSort="1">
      <items count="1">
        <item t="default"/>
      </items>
    </pivotField>
    <pivotField name="Tipo Operacion" axis="axisRow" compact="0" outline="0" showAll="0" dataSourceSort="1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0"/>
    <field x="3"/>
  </colFields>
  <colItems count="15">
    <i>
      <x/>
    </i>
    <i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  <x v="12"/>
    </i>
  </colItems>
  <dataFields count="1">
    <dataField name="Monto" fld="2" baseField="0" baseItem="0" numFmtId="167"/>
  </dataFields>
  <formats count="612">
    <format dxfId="694">
      <pivotArea outline="0" collapsedLevelsAreSubtotals="1" fieldPosition="0">
        <references count="1">
          <reference field="0" count="0" selected="0" defaultSubtotal="1"/>
        </references>
      </pivotArea>
    </format>
    <format dxfId="693">
      <pivotArea dataOnly="0" labelOnly="1" outline="0" fieldPosition="0">
        <references count="1">
          <reference field="0" count="0" defaultSubtotal="1"/>
        </references>
      </pivotArea>
    </format>
    <format dxfId="692">
      <pivotArea outline="0" collapsedLevelsAreSubtotals="1" fieldPosition="0">
        <references count="2">
          <reference field="0" count="0" selected="0" defaultSubtotal="1"/>
          <reference field="1" count="1" selected="0">
            <x v="8"/>
          </reference>
        </references>
      </pivotArea>
    </format>
    <format dxfId="691">
      <pivotArea outline="0" collapsedLevelsAreSubtotals="1" fieldPosition="0">
        <references count="2">
          <reference field="0" count="0" selected="0" defaultSubtotal="1"/>
          <reference field="1" count="2" selected="0">
            <x v="3"/>
            <x v="6"/>
          </reference>
        </references>
      </pivotArea>
    </format>
    <format dxfId="690">
      <pivotArea outline="0" collapsedLevelsAreSubtotals="1" fieldPosition="0"/>
    </format>
    <format dxfId="689">
      <pivotArea outline="0" collapsedLevelsAreSubtotals="1" fieldPosition="0">
        <references count="1">
          <reference field="1" count="1" selected="0" defaultSubtotal="1">
            <x v="8"/>
          </reference>
        </references>
      </pivotArea>
    </format>
    <format dxfId="688">
      <pivotArea dataOnly="0" labelOnly="1" outline="0" fieldPosition="0">
        <references count="1">
          <reference field="1" count="1" defaultSubtotal="1">
            <x v="8"/>
          </reference>
        </references>
      </pivotArea>
    </format>
    <format dxfId="687">
      <pivotArea outline="0" collapsedLevelsAreSubtotals="1" fieldPosition="0">
        <references count="1">
          <reference field="1" count="1" selected="0" defaultSubtotal="1">
            <x v="6"/>
          </reference>
        </references>
      </pivotArea>
    </format>
    <format dxfId="686">
      <pivotArea dataOnly="0" labelOnly="1" outline="0" fieldPosition="0">
        <references count="1">
          <reference field="1" count="1" defaultSubtotal="1">
            <x v="6"/>
          </reference>
        </references>
      </pivotArea>
    </format>
    <format dxfId="685">
      <pivotArea outline="0" collapsedLevelsAreSubtotals="1" fieldPosition="0">
        <references count="1">
          <reference field="1" count="1" selected="0" defaultSubtotal="1">
            <x v="3"/>
          </reference>
        </references>
      </pivotArea>
    </format>
    <format dxfId="684">
      <pivotArea dataOnly="0" labelOnly="1" outline="0" fieldPosition="0">
        <references count="1">
          <reference field="1" count="1" defaultSubtotal="1">
            <x v="3"/>
          </reference>
        </references>
      </pivotArea>
    </format>
    <format dxfId="683">
      <pivotArea dataOnly="0" labelOnly="1" outline="0" fieldPosition="0">
        <references count="1">
          <reference field="1" count="1" defaultSubtotal="1">
            <x v="3"/>
          </reference>
        </references>
      </pivotArea>
    </format>
    <format dxfId="682">
      <pivotArea dataOnly="0" outline="0" collapsedLevelsAreSubtotals="1" fieldPosition="0">
        <references count="1">
          <reference field="1" count="1" defaultSubtotal="1">
            <x v="3"/>
          </reference>
        </references>
      </pivotArea>
    </format>
    <format dxfId="681">
      <pivotArea outline="0" collapsedLevelsAreSubtotals="1" fieldPosition="0">
        <references count="2">
          <reference field="0" count="1" selected="0">
            <x v="16"/>
          </reference>
          <reference field="1" count="1" selected="0" defaultSubtotal="1">
            <x v="6"/>
          </reference>
        </references>
      </pivotArea>
    </format>
    <format dxfId="680">
      <pivotArea dataOnly="0" labelOnly="1" outline="0" fieldPosition="0">
        <references count="1">
          <reference field="1" count="1" defaultSubtotal="1">
            <x v="6"/>
          </reference>
        </references>
      </pivotArea>
    </format>
    <format dxfId="679">
      <pivotArea dataOnly="0" labelOnly="1" outline="0" offset="IV6" fieldPosition="0">
        <references count="1">
          <reference field="1" count="1">
            <x v="8"/>
          </reference>
        </references>
      </pivotArea>
    </format>
    <format dxfId="678">
      <pivotArea dataOnly="0" outline="0" collapsedLevelsAreSubtotals="1" fieldPosition="0">
        <references count="1">
          <reference field="1" count="1" defaultSubtotal="1">
            <x v="8"/>
          </reference>
        </references>
      </pivotArea>
    </format>
    <format dxfId="677">
      <pivotArea dataOnly="0" outline="0" collapsedLevelsAreSubtotals="1" fieldPosition="0">
        <references count="1">
          <reference field="1" count="1" defaultSubtotal="1">
            <x v="8"/>
          </reference>
        </references>
      </pivotArea>
    </format>
    <format dxfId="676">
      <pivotArea dataOnly="0" grandRow="1" outline="0" collapsedLevelsAreSubtotals="1" fieldPosition="0"/>
    </format>
    <format dxfId="675">
      <pivotArea dataOnly="0" grandRow="1" outline="0" collapsedLevelsAreSubtotals="1" fieldPosition="0"/>
    </format>
    <format dxfId="674">
      <pivotArea dataOnly="0" labelOnly="1" outline="0" fieldPosition="0">
        <references count="1">
          <reference field="0" count="0"/>
        </references>
      </pivotArea>
    </format>
    <format dxfId="673">
      <pivotArea dataOnly="0" labelOnly="1" outline="0" fieldPosition="0">
        <references count="1">
          <reference field="0" count="1" defaultSubtotal="1">
            <x v="16"/>
          </reference>
        </references>
      </pivotArea>
    </format>
    <format dxfId="672">
      <pivotArea outline="0" collapsedLevelsAreSubtotals="1" fieldPosition="0">
        <references count="1">
          <reference field="0" count="1" selected="0" defaultSubtotal="1">
            <x v="16"/>
          </reference>
        </references>
      </pivotArea>
    </format>
    <format dxfId="671">
      <pivotArea dataOnly="0" labelOnly="1" outline="0" offset="IV256" fieldPosition="0">
        <references count="1">
          <reference field="0" count="1" defaultSubtotal="1">
            <x v="16"/>
          </reference>
        </references>
      </pivotArea>
    </format>
    <format dxfId="670">
      <pivotArea outline="0" collapsedLevelsAreSubtotals="1" fieldPosition="0"/>
    </format>
    <format dxfId="669">
      <pivotArea dataOnly="0" labelOnly="1" outline="0" fieldPosition="0">
        <references count="1">
          <reference field="0" count="0"/>
        </references>
      </pivotArea>
    </format>
    <format dxfId="668">
      <pivotArea dataOnly="0" labelOnly="1" grandCol="1" outline="0" fieldPosition="0"/>
    </format>
    <format dxfId="667">
      <pivotArea type="origin" dataOnly="0" labelOnly="1" outline="0" fieldPosition="0"/>
    </format>
    <format dxfId="666">
      <pivotArea field="1" type="button" dataOnly="0" labelOnly="1" outline="0" axis="axisRow" fieldPosition="0"/>
    </format>
    <format dxfId="665">
      <pivotArea field="0" type="button" dataOnly="0" labelOnly="1" outline="0" axis="axisCol" fieldPosition="0"/>
    </format>
    <format dxfId="664">
      <pivotArea type="topRight" dataOnly="0" labelOnly="1" outline="0" fieldPosition="0"/>
    </format>
    <format dxfId="663">
      <pivotArea dataOnly="0" labelOnly="1" outline="0" fieldPosition="0">
        <references count="1">
          <reference field="0" count="0"/>
        </references>
      </pivotArea>
    </format>
    <format dxfId="662">
      <pivotArea dataOnly="0" labelOnly="1" grandCol="1" outline="0" fieldPosition="0"/>
    </format>
    <format dxfId="661">
      <pivotArea type="origin" dataOnly="0" labelOnly="1" outline="0" fieldPosition="0"/>
    </format>
    <format dxfId="660">
      <pivotArea field="1" type="button" dataOnly="0" labelOnly="1" outline="0" axis="axisRow" fieldPosition="0"/>
    </format>
    <format dxfId="659">
      <pivotArea field="0" type="button" dataOnly="0" labelOnly="1" outline="0" axis="axisCol" fieldPosition="0"/>
    </format>
    <format dxfId="658">
      <pivotArea type="topRight" dataOnly="0" labelOnly="1" outline="0" fieldPosition="0"/>
    </format>
    <format dxfId="657">
      <pivotArea dataOnly="0" labelOnly="1" outline="0" fieldPosition="0">
        <references count="1">
          <reference field="0" count="0"/>
        </references>
      </pivotArea>
    </format>
    <format dxfId="656">
      <pivotArea dataOnly="0" labelOnly="1" grandCol="1" outline="0" fieldPosition="0"/>
    </format>
    <format dxfId="655">
      <pivotArea outline="0" collapsedLevelsAreSubtotals="1" fieldPosition="0">
        <references count="2">
          <reference field="0" count="0" selected="0"/>
          <reference field="1" count="0" selected="0"/>
        </references>
      </pivotArea>
    </format>
    <format dxfId="654">
      <pivotArea outline="0" collapsedLevelsAreSubtotals="1" fieldPosition="0">
        <references count="2">
          <reference field="0" count="1" selected="0" defaultSubtotal="1">
            <x v="14"/>
          </reference>
          <reference field="1" count="3" selected="0">
            <x v="3"/>
            <x v="6"/>
            <x v="8"/>
          </reference>
        </references>
      </pivotArea>
    </format>
    <format dxfId="653">
      <pivotArea field="1" grandCol="1" outline="0" collapsedLevelsAreSubtotals="1" axis="axisRow" fieldPosition="0">
        <references count="1">
          <reference field="1" count="3" selected="0">
            <x v="3"/>
            <x v="6"/>
            <x v="8"/>
          </reference>
        </references>
      </pivotArea>
    </format>
    <format dxfId="652">
      <pivotArea field="3" type="button" dataOnly="0" labelOnly="1" outline="0" axis="axisCol" fieldPosition="1"/>
    </format>
    <format dxfId="651">
      <pivotArea field="3" type="button" dataOnly="0" labelOnly="1" outline="0" axis="axisCol" fieldPosition="1"/>
    </format>
    <format dxfId="650">
      <pivotArea outline="0" collapsedLevelsAreSubtotals="1" fieldPosition="0">
        <references count="1">
          <reference field="0" count="11" selected="0">
            <x v="12"/>
            <x v="13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649">
      <pivotArea outline="0" collapsedLevelsAreSubtotals="1" fieldPosition="0">
        <references count="1">
          <reference field="3" count="1" selected="0">
            <x v="95"/>
          </reference>
        </references>
      </pivotArea>
    </format>
    <format dxfId="648">
      <pivotArea type="origin" dataOnly="0" labelOnly="1" outline="0" fieldPosition="0"/>
    </format>
    <format dxfId="647">
      <pivotArea field="1" type="button" dataOnly="0" labelOnly="1" outline="0" axis="axisRow" fieldPosition="0"/>
    </format>
    <format dxfId="646">
      <pivotArea field="0" type="button" dataOnly="0" labelOnly="1" outline="0" axis="axisCol" fieldPosition="0"/>
    </format>
    <format dxfId="645">
      <pivotArea field="3" type="button" dataOnly="0" labelOnly="1" outline="0" axis="axisCol" fieldPosition="1"/>
    </format>
    <format dxfId="644">
      <pivotArea dataOnly="0" labelOnly="1" outline="0" fieldPosition="0">
        <references count="1">
          <reference field="1" count="0"/>
        </references>
      </pivotArea>
    </format>
    <format dxfId="643">
      <pivotArea dataOnly="0" labelOnly="1" grandRow="1" outline="0" fieldPosition="0"/>
    </format>
    <format dxfId="642">
      <pivotArea dataOnly="0" labelOnly="1" outline="0" fieldPosition="0">
        <references count="1">
          <reference field="0" count="0"/>
        </references>
      </pivotArea>
    </format>
    <format dxfId="641">
      <pivotArea dataOnly="0" labelOnly="1" outline="0" fieldPosition="0">
        <references count="1">
          <reference field="3" count="1">
            <x v="95"/>
          </reference>
        </references>
      </pivotArea>
    </format>
    <format dxfId="640">
      <pivotArea outline="0" collapsedLevelsAreSubtotals="1" fieldPosition="0">
        <references count="2">
          <reference field="1" count="0" selected="0"/>
          <reference field="3" count="2" selected="0">
            <x v="95"/>
            <x v="96"/>
          </reference>
        </references>
      </pivotArea>
    </format>
    <format dxfId="639">
      <pivotArea outline="0" collapsedLevelsAreSubtotals="1" fieldPosition="0">
        <references count="1">
          <reference field="3" count="1" selected="0">
            <x v="96"/>
          </reference>
        </references>
      </pivotArea>
    </format>
    <format dxfId="638">
      <pivotArea dataOnly="0" labelOnly="1" outline="0" fieldPosition="0">
        <references count="1">
          <reference field="3" count="1">
            <x v="96"/>
          </reference>
        </references>
      </pivotArea>
    </format>
    <format dxfId="637">
      <pivotArea outline="0" collapsedLevelsAreSubtotals="1" fieldPosition="0">
        <references count="2">
          <reference field="1" count="0" selected="0"/>
          <reference field="3" count="1" selected="0">
            <x v="97"/>
          </reference>
        </references>
      </pivotArea>
    </format>
    <format dxfId="636">
      <pivotArea outline="0" collapsedLevelsAreSubtotals="1" fieldPosition="0">
        <references count="1">
          <reference field="3" count="1" selected="0">
            <x v="97"/>
          </reference>
        </references>
      </pivotArea>
    </format>
    <format dxfId="635">
      <pivotArea dataOnly="0" labelOnly="1" outline="0" fieldPosition="0">
        <references count="1">
          <reference field="3" count="1">
            <x v="97"/>
          </reference>
        </references>
      </pivotArea>
    </format>
    <format dxfId="634">
      <pivotArea outline="0" collapsedLevelsAreSubtotals="1" fieldPosition="0">
        <references count="2">
          <reference field="1" count="3" selected="0">
            <x v="3"/>
            <x v="6"/>
            <x v="8"/>
          </reference>
          <reference field="3" count="2" selected="0">
            <x v="97"/>
            <x v="98"/>
          </reference>
        </references>
      </pivotArea>
    </format>
    <format dxfId="633">
      <pivotArea outline="0" collapsedLevelsAreSubtotals="1" fieldPosition="0">
        <references count="2">
          <reference field="1" count="2" selected="0">
            <x v="12"/>
            <x v="13"/>
          </reference>
          <reference field="3" count="1" selected="0">
            <x v="97"/>
          </reference>
        </references>
      </pivotArea>
    </format>
    <format dxfId="632">
      <pivotArea outline="0" collapsedLevelsAreSubtotals="1" fieldPosition="0">
        <references count="1">
          <reference field="3" count="1" selected="0">
            <x v="98"/>
          </reference>
        </references>
      </pivotArea>
    </format>
    <format dxfId="631">
      <pivotArea dataOnly="0" labelOnly="1" outline="0" fieldPosition="0">
        <references count="1">
          <reference field="3" count="1">
            <x v="98"/>
          </reference>
        </references>
      </pivotArea>
    </format>
    <format dxfId="630">
      <pivotArea outline="0" collapsedLevelsAreSubtotals="1" fieldPosition="0">
        <references count="2">
          <reference field="1" count="3" selected="0">
            <x v="3"/>
            <x v="6"/>
            <x v="8"/>
          </reference>
          <reference field="3" count="1" selected="0">
            <x v="99"/>
          </reference>
        </references>
      </pivotArea>
    </format>
    <format dxfId="629">
      <pivotArea outline="0" collapsedLevelsAreSubtotals="1" fieldPosition="0">
        <references count="1">
          <reference field="3" count="1" selected="0">
            <x v="99"/>
          </reference>
        </references>
      </pivotArea>
    </format>
    <format dxfId="628">
      <pivotArea dataOnly="0" labelOnly="1" outline="0" fieldPosition="0">
        <references count="1">
          <reference field="3" count="1">
            <x v="99"/>
          </reference>
        </references>
      </pivotArea>
    </format>
    <format dxfId="627">
      <pivotArea outline="0" collapsedLevelsAreSubtotals="1" fieldPosition="0">
        <references count="2">
          <reference field="1" count="3" selected="0">
            <x v="3"/>
            <x v="6"/>
            <x v="8"/>
          </reference>
          <reference field="3" count="1" selected="0">
            <x v="100"/>
          </reference>
        </references>
      </pivotArea>
    </format>
    <format dxfId="626">
      <pivotArea outline="0" collapsedLevelsAreSubtotals="1" fieldPosition="0">
        <references count="1">
          <reference field="5" count="0" selected="0"/>
        </references>
      </pivotArea>
    </format>
    <format dxfId="625">
      <pivotArea outline="0" collapsedLevelsAreSubtotals="1" fieldPosition="0">
        <references count="1">
          <reference field="1" count="2" selected="0">
            <x v="3"/>
            <x v="6"/>
          </reference>
        </references>
      </pivotArea>
    </format>
    <format dxfId="624">
      <pivotArea outline="0" collapsedLevelsAreSubtotals="1" fieldPosition="0">
        <references count="1">
          <reference field="5" count="1" selected="0">
            <x v="0"/>
          </reference>
        </references>
      </pivotArea>
    </format>
    <format dxfId="623">
      <pivotArea dataOnly="0" labelOnly="1" outline="0" offset="IV256" fieldPosition="0">
        <references count="1">
          <reference field="0" count="1" defaultSubtotal="1">
            <x v="14"/>
          </reference>
        </references>
      </pivotArea>
    </format>
    <format dxfId="622">
      <pivotArea dataOnly="0" labelOnly="1" grandCol="1" outline="0" offset="IV256" fieldPosition="0"/>
    </format>
    <format dxfId="621">
      <pivotArea dataOnly="0" labelOnly="1" outline="0" fieldPosition="0">
        <references count="1">
          <reference field="3" count="7">
            <x v="95"/>
            <x v="96"/>
            <x v="97"/>
            <x v="98"/>
            <x v="99"/>
            <x v="100"/>
            <x v="101"/>
          </reference>
        </references>
      </pivotArea>
    </format>
    <format dxfId="620">
      <pivotArea outline="0" collapsedLevelsAreSubtotals="1" fieldPosition="0">
        <references count="2">
          <reference field="1" count="3" selected="0">
            <x v="3"/>
            <x v="6"/>
            <x v="8"/>
          </reference>
          <reference field="3" count="1" selected="0">
            <x v="101"/>
          </reference>
        </references>
      </pivotArea>
    </format>
    <format dxfId="619">
      <pivotArea dataOnly="0" labelOnly="1" outline="0" offset="IV256" fieldPosition="0">
        <references count="1">
          <reference field="0" count="1">
            <x v="14"/>
          </reference>
        </references>
      </pivotArea>
    </format>
    <format dxfId="618">
      <pivotArea dataOnly="0" labelOnly="1" outline="0" fieldPosition="0">
        <references count="1">
          <reference field="3" count="1">
            <x v="101"/>
          </reference>
        </references>
      </pivotArea>
    </format>
    <format dxfId="617">
      <pivotArea type="topRight" dataOnly="0" labelOnly="1" outline="0" fieldPosition="0"/>
    </format>
    <format dxfId="616">
      <pivotArea outline="0" collapsedLevelsAreSubtotals="1" fieldPosition="0">
        <references count="1">
          <reference field="3" count="1" selected="0">
            <x v="101"/>
          </reference>
        </references>
      </pivotArea>
    </format>
    <format dxfId="615">
      <pivotArea outline="0" collapsedLevelsAreSubtotals="1" fieldPosition="0">
        <references count="2">
          <reference field="1" count="1" selected="0" defaultSubtotal="1">
            <x v="8"/>
          </reference>
          <reference field="3" count="1" selected="0">
            <x v="101"/>
          </reference>
        </references>
      </pivotArea>
    </format>
    <format dxfId="614">
      <pivotArea field="5" type="button" dataOnly="0" labelOnly="1" outline="0"/>
    </format>
    <format dxfId="613">
      <pivotArea field="5" type="button" dataOnly="0" labelOnly="1" outline="0"/>
    </format>
    <format dxfId="612">
      <pivotArea dataOnly="0" labelOnly="1" outline="0" fieldPosition="0">
        <references count="1">
          <reference field="0" count="6">
            <x v="13"/>
            <x v="15"/>
            <x v="16"/>
            <x v="17"/>
            <x v="18"/>
            <x v="19"/>
          </reference>
        </references>
      </pivotArea>
    </format>
    <format dxfId="611">
      <pivotArea dataOnly="0" labelOnly="1" outline="0" fieldPosition="0">
        <references count="1">
          <reference field="3" count="1">
            <x v="101"/>
          </reference>
        </references>
      </pivotArea>
    </format>
    <format dxfId="610">
      <pivotArea outline="0" collapsedLevelsAreSubtotals="1" fieldPosition="0">
        <references count="1">
          <reference field="3" count="1" selected="0">
            <x v="101"/>
          </reference>
        </references>
      </pivotArea>
    </format>
    <format dxfId="609">
      <pivotArea outline="0" collapsedLevelsAreSubtotals="1" fieldPosition="0">
        <references count="2">
          <reference field="1" count="3" selected="0">
            <x v="3"/>
            <x v="6"/>
            <x v="8"/>
          </reference>
          <reference field="3" count="2" selected="0">
            <x v="90"/>
            <x v="94"/>
          </reference>
        </references>
      </pivotArea>
    </format>
    <format dxfId="608">
      <pivotArea outline="0" collapsedLevelsAreSubtotals="1" fieldPosition="0">
        <references count="1">
          <reference field="3" count="1" selected="0">
            <x v="94"/>
          </reference>
        </references>
      </pivotArea>
    </format>
    <format dxfId="607">
      <pivotArea dataOnly="0" labelOnly="1" outline="0" fieldPosition="0">
        <references count="1">
          <reference field="3" count="1">
            <x v="94"/>
          </reference>
        </references>
      </pivotArea>
    </format>
    <format dxfId="606">
      <pivotArea outline="0" collapsedLevelsAreSubtotals="1" fieldPosition="0">
        <references count="1">
          <reference field="3" count="1" selected="0">
            <x v="101"/>
          </reference>
        </references>
      </pivotArea>
    </format>
    <format dxfId="605">
      <pivotArea dataOnly="0" labelOnly="1" outline="0" fieldPosition="0">
        <references count="1">
          <reference field="3" count="1">
            <x v="101"/>
          </reference>
        </references>
      </pivotArea>
    </format>
    <format dxfId="604">
      <pivotArea outline="0" collapsedLevelsAreSubtotals="1" fieldPosition="0">
        <references count="2">
          <reference field="1" count="1" selected="0">
            <x v="8"/>
          </reference>
          <reference field="3" count="1" selected="0">
            <x v="91"/>
          </reference>
        </references>
      </pivotArea>
    </format>
    <format dxfId="603">
      <pivotArea outline="0" collapsedLevelsAreSubtotals="1" fieldPosition="0">
        <references count="1">
          <reference field="3" count="1" selected="0">
            <x v="91"/>
          </reference>
        </references>
      </pivotArea>
    </format>
    <format dxfId="602">
      <pivotArea dataOnly="0" labelOnly="1" outline="0" offset="IV256" fieldPosition="0">
        <references count="1">
          <reference field="0" count="1">
            <x v="14"/>
          </reference>
        </references>
      </pivotArea>
    </format>
    <format dxfId="601">
      <pivotArea dataOnly="0" labelOnly="1" outline="0" fieldPosition="0">
        <references count="1">
          <reference field="3" count="1">
            <x v="91"/>
          </reference>
        </references>
      </pivotArea>
    </format>
    <format dxfId="600">
      <pivotArea outline="0" collapsedLevelsAreSubtotals="1" fieldPosition="0">
        <references count="2">
          <reference field="1" count="1" selected="0">
            <x v="8"/>
          </reference>
          <reference field="3" count="1" selected="0">
            <x v="92"/>
          </reference>
        </references>
      </pivotArea>
    </format>
    <format dxfId="599">
      <pivotArea outline="0" collapsedLevelsAreSubtotals="1" fieldPosition="0">
        <references count="2">
          <reference field="1" count="1" selected="0" defaultSubtotal="1">
            <x v="8"/>
          </reference>
          <reference field="3" count="1" selected="0">
            <x v="93"/>
          </reference>
        </references>
      </pivotArea>
    </format>
    <format dxfId="598">
      <pivotArea outline="0" collapsedLevelsAreSubtotals="1" fieldPosition="0">
        <references count="2">
          <reference field="1" count="1" selected="0">
            <x v="8"/>
          </reference>
          <reference field="3" count="1" selected="0">
            <x v="93"/>
          </reference>
        </references>
      </pivotArea>
    </format>
    <format dxfId="597">
      <pivotArea type="all" dataOnly="0" outline="0" collapsedLevelsAreSubtotals="1" fieldPosition="0"/>
    </format>
    <format dxfId="596">
      <pivotArea outline="0" collapsedLevelsAreSubtotals="1" fieldPosition="0">
        <references count="1">
          <reference field="1" count="1" selected="0">
            <x v="3"/>
          </reference>
        </references>
      </pivotArea>
    </format>
    <format dxfId="595">
      <pivotArea outline="0" collapsedLevelsAreSubtotals="1" fieldPosition="0">
        <references count="2">
          <reference field="0" count="1" selected="0">
            <x v="6"/>
          </reference>
          <reference field="1" count="1" selected="0">
            <x v="8"/>
          </reference>
        </references>
      </pivotArea>
    </format>
    <format dxfId="594">
      <pivotArea dataOnly="0" labelOnly="1" outline="0" fieldPosition="0">
        <references count="1">
          <reference field="3" count="1">
            <x v="59"/>
          </reference>
        </references>
      </pivotArea>
    </format>
    <format dxfId="593">
      <pivotArea dataOnly="0" labelOnly="1" outline="0" fieldPosition="0">
        <references count="1">
          <reference field="0" count="1">
            <x v="13"/>
          </reference>
        </references>
      </pivotArea>
    </format>
    <format dxfId="592">
      <pivotArea dataOnly="0" labelOnly="1" outline="0" fieldPosition="0">
        <references count="1">
          <reference field="0" count="1">
            <x v="14"/>
          </reference>
        </references>
      </pivotArea>
    </format>
    <format dxfId="591">
      <pivotArea dataOnly="0" labelOnly="1" outline="0" fieldPosition="0">
        <references count="1">
          <reference field="0" count="1">
            <x v="6"/>
          </reference>
        </references>
      </pivotArea>
    </format>
    <format dxfId="590">
      <pivotArea dataOnly="0" labelOnly="1" outline="0" fieldPosition="0">
        <references count="1">
          <reference field="0" count="1">
            <x v="7"/>
          </reference>
        </references>
      </pivotArea>
    </format>
    <format dxfId="589">
      <pivotArea dataOnly="0" labelOnly="1" outline="0" fieldPosition="0">
        <references count="1">
          <reference field="0" count="1">
            <x v="8"/>
          </reference>
        </references>
      </pivotArea>
    </format>
    <format dxfId="588">
      <pivotArea dataOnly="0" labelOnly="1" outline="0" fieldPosition="0">
        <references count="1">
          <reference field="0" count="1">
            <x v="13"/>
          </reference>
        </references>
      </pivotArea>
    </format>
    <format dxfId="587">
      <pivotArea dataOnly="0" labelOnly="1" outline="0" fieldPosition="0">
        <references count="1">
          <reference field="0" count="1">
            <x v="14"/>
          </reference>
        </references>
      </pivotArea>
    </format>
    <format dxfId="586">
      <pivotArea dataOnly="0" labelOnly="1" outline="0" fieldPosition="0">
        <references count="1">
          <reference field="0" count="1">
            <x v="6"/>
          </reference>
        </references>
      </pivotArea>
    </format>
    <format dxfId="585">
      <pivotArea dataOnly="0" labelOnly="1" outline="0" fieldPosition="0">
        <references count="1">
          <reference field="0" count="1">
            <x v="7"/>
          </reference>
        </references>
      </pivotArea>
    </format>
    <format dxfId="584">
      <pivotArea dataOnly="0" labelOnly="1" outline="0" fieldPosition="0">
        <references count="1">
          <reference field="0" count="1">
            <x v="8"/>
          </reference>
        </references>
      </pivotArea>
    </format>
    <format dxfId="583">
      <pivotArea dataOnly="0" labelOnly="1" outline="0" fieldPosition="0">
        <references count="1">
          <reference field="3" count="4">
            <x v="59"/>
            <x v="60"/>
            <x v="61"/>
            <x v="62"/>
          </reference>
        </references>
      </pivotArea>
    </format>
    <format dxfId="582">
      <pivotArea dataOnly="0" labelOnly="1" outline="0" fieldPosition="0">
        <references count="1">
          <reference field="3" count="1">
            <x v="63"/>
          </reference>
        </references>
      </pivotArea>
    </format>
    <format dxfId="581">
      <pivotArea dataOnly="0" labelOnly="1" outline="0" fieldPosition="0">
        <references count="1">
          <reference field="3" count="1">
            <x v="63"/>
          </reference>
        </references>
      </pivotArea>
    </format>
    <format dxfId="580">
      <pivotArea dataOnly="0" labelOnly="1" outline="0" fieldPosition="0">
        <references count="1">
          <reference field="3" count="1">
            <x v="64"/>
          </reference>
        </references>
      </pivotArea>
    </format>
    <format dxfId="579">
      <pivotArea dataOnly="0" labelOnly="1" outline="0" fieldPosition="0">
        <references count="1">
          <reference field="3" count="1">
            <x v="64"/>
          </reference>
        </references>
      </pivotArea>
    </format>
    <format dxfId="578">
      <pivotArea dataOnly="0" labelOnly="1" outline="0" fieldPosition="0">
        <references count="1">
          <reference field="3" count="1">
            <x v="65"/>
          </reference>
        </references>
      </pivotArea>
    </format>
    <format dxfId="577">
      <pivotArea dataOnly="0" labelOnly="1" outline="0" fieldPosition="0">
        <references count="1">
          <reference field="3" count="1">
            <x v="65"/>
          </reference>
        </references>
      </pivotArea>
    </format>
    <format dxfId="576">
      <pivotArea dataOnly="0" labelOnly="1" outline="0" fieldPosition="0">
        <references count="1">
          <reference field="3" count="1">
            <x v="66"/>
          </reference>
        </references>
      </pivotArea>
    </format>
    <format dxfId="575">
      <pivotArea dataOnly="0" labelOnly="1" outline="0" fieldPosition="0">
        <references count="1">
          <reference field="3" count="1">
            <x v="66"/>
          </reference>
        </references>
      </pivotArea>
    </format>
    <format dxfId="574">
      <pivotArea dataOnly="0" labelOnly="1" outline="0" fieldPosition="0">
        <references count="1">
          <reference field="3" count="1">
            <x v="67"/>
          </reference>
        </references>
      </pivotArea>
    </format>
    <format dxfId="573">
      <pivotArea dataOnly="0" labelOnly="1" outline="0" fieldPosition="0">
        <references count="1">
          <reference field="3" count="1">
            <x v="67"/>
          </reference>
        </references>
      </pivotArea>
    </format>
    <format dxfId="572">
      <pivotArea dataOnly="0" labelOnly="1" outline="0" fieldPosition="0">
        <references count="1">
          <reference field="3" count="1">
            <x v="68"/>
          </reference>
        </references>
      </pivotArea>
    </format>
    <format dxfId="571">
      <pivotArea dataOnly="0" labelOnly="1" outline="0" fieldPosition="0">
        <references count="1">
          <reference field="3" count="1">
            <x v="68"/>
          </reference>
        </references>
      </pivotArea>
    </format>
    <format dxfId="570">
      <pivotArea dataOnly="0" labelOnly="1" outline="0" fieldPosition="0">
        <references count="1">
          <reference field="3" count="3">
            <x v="49"/>
            <x v="50"/>
            <x v="51"/>
          </reference>
        </references>
      </pivotArea>
    </format>
    <format dxfId="569">
      <pivotArea dataOnly="0" labelOnly="1" outline="0" fieldPosition="0">
        <references count="1">
          <reference field="3" count="3">
            <x v="49"/>
            <x v="50"/>
            <x v="51"/>
          </reference>
        </references>
      </pivotArea>
    </format>
    <format dxfId="568">
      <pivotArea dataOnly="0" labelOnly="1" outline="0" fieldPosition="0">
        <references count="1">
          <reference field="3" count="3">
            <x v="52"/>
            <x v="53"/>
            <x v="54"/>
          </reference>
        </references>
      </pivotArea>
    </format>
    <format dxfId="567">
      <pivotArea dataOnly="0" labelOnly="1" outline="0" fieldPosition="0">
        <references count="1">
          <reference field="3" count="1">
            <x v="55"/>
          </reference>
        </references>
      </pivotArea>
    </format>
    <format dxfId="566">
      <pivotArea dataOnly="0" labelOnly="1" outline="0" fieldPosition="0">
        <references count="1">
          <reference field="3" count="1">
            <x v="56"/>
          </reference>
        </references>
      </pivotArea>
    </format>
    <format dxfId="565">
      <pivotArea dataOnly="0" labelOnly="1" outline="0" fieldPosition="0">
        <references count="1">
          <reference field="3" count="1">
            <x v="56"/>
          </reference>
        </references>
      </pivotArea>
    </format>
    <format dxfId="564">
      <pivotArea dataOnly="0" labelOnly="1" outline="0" fieldPosition="0">
        <references count="1">
          <reference field="3" count="1">
            <x v="57"/>
          </reference>
        </references>
      </pivotArea>
    </format>
    <format dxfId="563">
      <pivotArea dataOnly="0" labelOnly="1" outline="0" fieldPosition="0">
        <references count="1">
          <reference field="3" count="1">
            <x v="57"/>
          </reference>
        </references>
      </pivotArea>
    </format>
    <format dxfId="562">
      <pivotArea outline="0" collapsedLevelsAreSubtotals="1" fieldPosition="0">
        <references count="1">
          <reference field="3" count="1" selected="0">
            <x v="58"/>
          </reference>
        </references>
      </pivotArea>
    </format>
    <format dxfId="561">
      <pivotArea outline="0" fieldPosition="0">
        <references count="1">
          <reference field="1" count="1" selected="0" defaultSubtotal="1">
            <x v="3"/>
          </reference>
        </references>
      </pivotArea>
    </format>
    <format dxfId="560">
      <pivotArea outline="0" fieldPosition="0">
        <references count="1">
          <reference field="1" count="1" selected="0" defaultSubtotal="1">
            <x v="6"/>
          </reference>
        </references>
      </pivotArea>
    </format>
    <format dxfId="559">
      <pivotArea field="1" type="button" dataOnly="0" labelOnly="1" outline="0" axis="axisRow" fieldPosition="0"/>
    </format>
    <format dxfId="558">
      <pivotArea field="5" type="button" dataOnly="0" labelOnly="1" outline="0"/>
    </format>
    <format dxfId="557">
      <pivotArea dataOnly="0" labelOnly="1" outline="0" fieldPosition="0">
        <references count="1">
          <reference field="1" count="1" defaultSubtotal="1">
            <x v="3"/>
          </reference>
        </references>
      </pivotArea>
    </format>
    <format dxfId="556">
      <pivotArea dataOnly="0" labelOnly="1" outline="0" fieldPosition="0">
        <references count="1">
          <reference field="1" count="1" defaultSubtotal="1">
            <x v="6"/>
          </reference>
        </references>
      </pivotArea>
    </format>
    <format dxfId="555">
      <pivotArea dataOnly="0" labelOnly="1" outline="0" fieldPosition="0">
        <references count="1">
          <reference field="1" count="1" defaultSubtotal="1">
            <x v="8"/>
          </reference>
        </references>
      </pivotArea>
    </format>
    <format dxfId="554">
      <pivotArea dataOnly="0" labelOnly="1" grandRow="1" outline="0" fieldPosition="0"/>
    </format>
    <format dxfId="553">
      <pivotArea grandRow="1" outline="0" collapsedLevelsAreSubtotals="1" fieldPosition="0"/>
    </format>
    <format dxfId="552">
      <pivotArea outline="0" collapsedLevelsAreSubtotals="1" fieldPosition="0">
        <references count="1">
          <reference field="1" count="8" selected="0">
            <x v="1"/>
            <x v="2"/>
            <x v="3"/>
            <x v="6"/>
            <x v="8"/>
            <x v="10"/>
            <x v="11"/>
            <x v="12"/>
          </reference>
        </references>
      </pivotArea>
    </format>
    <format dxfId="551">
      <pivotArea dataOnly="0" labelOnly="1" outline="0" offset="IV256" fieldPosition="0">
        <references count="1">
          <reference field="0" count="1">
            <x v="9"/>
          </reference>
        </references>
      </pivotArea>
    </format>
    <format dxfId="550">
      <pivotArea dataOnly="0" labelOnly="1" outline="0" offset="IV256" fieldPosition="0">
        <references count="1">
          <reference field="0" count="1">
            <x v="10"/>
          </reference>
        </references>
      </pivotArea>
    </format>
    <format dxfId="549">
      <pivotArea dataOnly="0" labelOnly="1" outline="0" offset="IV256" fieldPosition="0">
        <references count="1">
          <reference field="0" count="1">
            <x v="11"/>
          </reference>
        </references>
      </pivotArea>
    </format>
    <format dxfId="548">
      <pivotArea dataOnly="0" labelOnly="1" outline="0" offset="IV256" fieldPosition="0">
        <references count="1">
          <reference field="0" count="1">
            <x v="5"/>
          </reference>
        </references>
      </pivotArea>
    </format>
    <format dxfId="547">
      <pivotArea dataOnly="0" labelOnly="1" outline="0" fieldPosition="0">
        <references count="1">
          <reference field="3" count="12"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546">
      <pivotArea outline="0" collapsedLevelsAreSubtotals="1" fieldPosition="0">
        <references count="1">
          <reference field="1" count="1" selected="0" defaultSubtotal="1">
            <x v="8"/>
          </reference>
        </references>
      </pivotArea>
    </format>
    <format dxfId="545">
      <pivotArea outline="0" collapsedLevelsAreSubtotals="1" fieldPosition="0">
        <references count="1">
          <reference field="1" count="1" selected="0" defaultSubtotal="1">
            <x v="3"/>
          </reference>
        </references>
      </pivotArea>
    </format>
    <format dxfId="544">
      <pivotArea dataOnly="0" labelOnly="1" outline="0" fieldPosition="0">
        <references count="1">
          <reference field="3" count="12"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543">
      <pivotArea dataOnly="0" labelOnly="1" outline="0" fieldPosition="0">
        <references count="1">
          <reference field="0" count="1">
            <x v="9"/>
          </reference>
        </references>
      </pivotArea>
    </format>
    <format dxfId="542">
      <pivotArea dataOnly="0" labelOnly="1" outline="0" fieldPosition="0">
        <references count="1">
          <reference field="0" count="1">
            <x v="10"/>
          </reference>
        </references>
      </pivotArea>
    </format>
    <format dxfId="541">
      <pivotArea dataOnly="0" labelOnly="1" outline="0" fieldPosition="0">
        <references count="1">
          <reference field="0" count="1">
            <x v="11"/>
          </reference>
        </references>
      </pivotArea>
    </format>
    <format dxfId="540">
      <pivotArea dataOnly="0" labelOnly="1" outline="0" fieldPosition="0">
        <references count="1">
          <reference field="0" count="1">
            <x v="5"/>
          </reference>
        </references>
      </pivotArea>
    </format>
    <format dxfId="539">
      <pivotArea dataOnly="0" labelOnly="1" outline="0" fieldPosition="0">
        <references count="1">
          <reference field="0" count="1">
            <x v="4"/>
          </reference>
        </references>
      </pivotArea>
    </format>
    <format dxfId="538">
      <pivotArea field="0" type="button" dataOnly="0" labelOnly="1" outline="0" axis="axisCol" fieldPosition="0"/>
    </format>
    <format dxfId="537">
      <pivotArea field="3" type="button" dataOnly="0" labelOnly="1" outline="0" axis="axisCol" fieldPosition="1"/>
    </format>
    <format dxfId="536">
      <pivotArea type="origin" dataOnly="0" labelOnly="1" outline="0" fieldPosition="0"/>
    </format>
    <format dxfId="535">
      <pivotArea field="0" type="button" dataOnly="0" labelOnly="1" outline="0" axis="axisCol" fieldPosition="0"/>
    </format>
    <format dxfId="534">
      <pivotArea field="3" type="button" dataOnly="0" labelOnly="1" outline="0" axis="axisCol" fieldPosition="1"/>
    </format>
    <format dxfId="533">
      <pivotArea type="topRight" dataOnly="0" labelOnly="1" outline="0" fieldPosition="0"/>
    </format>
    <format dxfId="532">
      <pivotArea dataOnly="0" labelOnly="1" outline="0" offset="IV1" fieldPosition="0">
        <references count="1">
          <reference field="0" count="1">
            <x v="4"/>
          </reference>
        </references>
      </pivotArea>
    </format>
    <format dxfId="531">
      <pivotArea dataOnly="0" labelOnly="1" outline="0" fieldPosition="0">
        <references count="1">
          <reference field="0" count="1">
            <x v="0"/>
          </reference>
        </references>
      </pivotArea>
    </format>
    <format dxfId="530">
      <pivotArea dataOnly="0" labelOnly="1" outline="0" offset="IV256" fieldPosition="0">
        <references count="1">
          <reference field="0" count="1">
            <x v="9"/>
          </reference>
        </references>
      </pivotArea>
    </format>
    <format dxfId="529">
      <pivotArea dataOnly="0" labelOnly="1" outline="0" offset="IV256" fieldPosition="0">
        <references count="1">
          <reference field="0" count="1">
            <x v="10"/>
          </reference>
        </references>
      </pivotArea>
    </format>
    <format dxfId="528">
      <pivotArea dataOnly="0" labelOnly="1" outline="0" offset="IV256" fieldPosition="0">
        <references count="1">
          <reference field="0" count="1">
            <x v="11"/>
          </reference>
        </references>
      </pivotArea>
    </format>
    <format dxfId="527">
      <pivotArea dataOnly="0" labelOnly="1" outline="0" offset="IV256" fieldPosition="0">
        <references count="1">
          <reference field="0" count="1">
            <x v="5"/>
          </reference>
        </references>
      </pivotArea>
    </format>
    <format dxfId="526">
      <pivotArea dataOnly="0" labelOnly="1" outline="0" offset="IV256" fieldPosition="0">
        <references count="1">
          <reference field="0" count="1">
            <x v="4"/>
          </reference>
        </references>
      </pivotArea>
    </format>
    <format dxfId="525">
      <pivotArea dataOnly="0" labelOnly="1" outline="0" fieldPosition="0">
        <references count="1">
          <reference field="3" count="1">
            <x v="25"/>
          </reference>
        </references>
      </pivotArea>
    </format>
    <format dxfId="524">
      <pivotArea dataOnly="0" labelOnly="1" outline="0" offset="IV1" fieldPosition="0">
        <references count="1">
          <reference field="0" count="1">
            <x v="9"/>
          </reference>
        </references>
      </pivotArea>
    </format>
    <format dxfId="523">
      <pivotArea dataOnly="0" labelOnly="1" outline="0" offset="IV1" fieldPosition="0">
        <references count="1">
          <reference field="0" count="1">
            <x v="10"/>
          </reference>
        </references>
      </pivotArea>
    </format>
    <format dxfId="522">
      <pivotArea dataOnly="0" labelOnly="1" outline="0" offset="IV1" fieldPosition="0">
        <references count="1">
          <reference field="0" count="1">
            <x v="11"/>
          </reference>
        </references>
      </pivotArea>
    </format>
    <format dxfId="521">
      <pivotArea dataOnly="0" labelOnly="1" outline="0" offset="IV1" fieldPosition="0">
        <references count="1">
          <reference field="0" count="1">
            <x v="5"/>
          </reference>
        </references>
      </pivotArea>
    </format>
    <format dxfId="520">
      <pivotArea outline="0" collapsedLevelsAreSubtotals="1" fieldPosition="0">
        <references count="1">
          <reference field="1" count="1" selected="0" defaultSubtotal="1">
            <x v="6"/>
          </reference>
        </references>
      </pivotArea>
    </format>
    <format dxfId="519">
      <pivotArea outline="0" collapsedLevelsAreSubtotals="1" fieldPosition="0">
        <references count="1">
          <reference field="1" count="2" selected="0">
            <x v="1"/>
            <x v="2"/>
          </reference>
        </references>
      </pivotArea>
    </format>
    <format dxfId="518">
      <pivotArea outline="0" collapsedLevelsAreSubtotals="1" fieldPosition="0">
        <references count="1">
          <reference field="5" count="2" selected="0">
            <x v="5"/>
            <x v="6"/>
          </reference>
        </references>
      </pivotArea>
    </format>
    <format dxfId="517">
      <pivotArea dataOnly="0" labelOnly="1" outline="0" fieldPosition="0">
        <references count="1">
          <reference field="1" count="3">
            <x v="1"/>
            <x v="2"/>
            <x v="3"/>
          </reference>
        </references>
      </pivotArea>
    </format>
    <format dxfId="516">
      <pivotArea dataOnly="0" labelOnly="1" outline="0" fieldPosition="0">
        <references count="1">
          <reference field="5" count="2">
            <x v="5"/>
            <x v="6"/>
          </reference>
        </references>
      </pivotArea>
    </format>
    <format dxfId="515">
      <pivotArea outline="0" collapsedLevelsAreSubtotals="1" fieldPosition="0">
        <references count="1">
          <reference field="5" count="2" selected="0">
            <x v="3"/>
            <x v="4"/>
          </reference>
        </references>
      </pivotArea>
    </format>
    <format dxfId="514">
      <pivotArea dataOnly="0" labelOnly="1" outline="0" fieldPosition="0">
        <references count="1">
          <reference field="1" count="1">
            <x v="6"/>
          </reference>
        </references>
      </pivotArea>
    </format>
    <format dxfId="513">
      <pivotArea dataOnly="0" labelOnly="1" outline="0" fieldPosition="0">
        <references count="1">
          <reference field="5" count="2">
            <x v="3"/>
            <x v="4"/>
          </reference>
        </references>
      </pivotArea>
    </format>
    <format dxfId="512">
      <pivotArea outline="0" collapsedLevelsAreSubtotals="1" fieldPosition="0">
        <references count="1">
          <reference field="5" count="3" selected="0">
            <x v="0"/>
            <x v="1"/>
            <x v="2"/>
          </reference>
        </references>
      </pivotArea>
    </format>
    <format dxfId="511">
      <pivotArea dataOnly="0" labelOnly="1" outline="0" fieldPosition="0">
        <references count="1">
          <reference field="1" count="1">
            <x v="8"/>
          </reference>
        </references>
      </pivotArea>
    </format>
    <format dxfId="510">
      <pivotArea dataOnly="0" labelOnly="1" outline="0" fieldPosition="0">
        <references count="1">
          <reference field="5" count="3">
            <x v="0"/>
            <x v="1"/>
            <x v="2"/>
          </reference>
        </references>
      </pivotArea>
    </format>
    <format dxfId="509">
      <pivotArea outline="0" collapsedLevelsAreSubtotals="1" fieldPosition="0">
        <references count="1">
          <reference field="1" count="3" selected="0">
            <x v="10"/>
            <x v="11"/>
            <x v="12"/>
          </reference>
        </references>
      </pivotArea>
    </format>
    <format dxfId="508">
      <pivotArea dataOnly="0" labelOnly="1" outline="0" fieldPosition="0">
        <references count="1">
          <reference field="1" count="3">
            <x v="10"/>
            <x v="11"/>
            <x v="12"/>
          </reference>
        </references>
      </pivotArea>
    </format>
    <format dxfId="507">
      <pivotArea outline="0" collapsedLevelsAreSubtotals="1" fieldPosition="0"/>
    </format>
    <format dxfId="506">
      <pivotArea type="origin" dataOnly="0" labelOnly="1" outline="0" offset="A2:B2" fieldPosition="0"/>
    </format>
    <format dxfId="505">
      <pivotArea field="1" type="button" dataOnly="0" labelOnly="1" outline="0" axis="axisRow" fieldPosition="0"/>
    </format>
    <format dxfId="504">
      <pivotArea field="5" type="button" dataOnly="0" labelOnly="1" outline="0"/>
    </format>
    <format dxfId="503">
      <pivotArea dataOnly="0" labelOnly="1" outline="0" fieldPosition="0">
        <references count="1">
          <reference field="1" count="8">
            <x v="1"/>
            <x v="2"/>
            <x v="3"/>
            <x v="6"/>
            <x v="8"/>
            <x v="10"/>
            <x v="11"/>
            <x v="12"/>
          </reference>
        </references>
      </pivotArea>
    </format>
    <format dxfId="502">
      <pivotArea dataOnly="0" labelOnly="1" outline="0" fieldPosition="0">
        <references count="1">
          <reference field="1" count="3" defaultSubtotal="1">
            <x v="3"/>
            <x v="6"/>
            <x v="8"/>
          </reference>
        </references>
      </pivotArea>
    </format>
    <format dxfId="501">
      <pivotArea dataOnly="0" labelOnly="1" grandRow="1" outline="0" fieldPosition="0"/>
    </format>
    <format dxfId="500">
      <pivotArea dataOnly="0" labelOnly="1" outline="0" fieldPosition="0">
        <references count="1">
          <reference field="5" count="2">
            <x v="5"/>
            <x v="6"/>
          </reference>
        </references>
      </pivotArea>
    </format>
    <format dxfId="499">
      <pivotArea dataOnly="0" labelOnly="1" outline="0" fieldPosition="0">
        <references count="1">
          <reference field="5" count="2">
            <x v="3"/>
            <x v="4"/>
          </reference>
        </references>
      </pivotArea>
    </format>
    <format dxfId="498">
      <pivotArea dataOnly="0" labelOnly="1" outline="0" fieldPosition="0">
        <references count="1">
          <reference field="5" count="3">
            <x v="0"/>
            <x v="1"/>
            <x v="2"/>
          </reference>
        </references>
      </pivotArea>
    </format>
    <format dxfId="497">
      <pivotArea dataOnly="0" labelOnly="1" outline="0" fieldPosition="0">
        <references count="1">
          <reference field="0" count="6">
            <x v="0"/>
            <x v="4"/>
            <x v="5"/>
            <x v="9"/>
            <x v="10"/>
            <x v="11"/>
          </reference>
        </references>
      </pivotArea>
    </format>
    <format dxfId="496">
      <pivotArea dataOnly="0" labelOnly="1" outline="0" fieldPosition="0">
        <references count="1">
          <reference field="3" count="1">
            <x v="25"/>
          </reference>
        </references>
      </pivotArea>
    </format>
    <format dxfId="495">
      <pivotArea outline="0" collapsedLevelsAreSubtotals="1" fieldPosition="0"/>
    </format>
    <format dxfId="494">
      <pivotArea field="1" type="button" dataOnly="0" labelOnly="1" outline="0" axis="axisRow" fieldPosition="0"/>
    </format>
    <format dxfId="493">
      <pivotArea field="5" type="button" dataOnly="0" labelOnly="1" outline="0"/>
    </format>
    <format dxfId="492">
      <pivotArea dataOnly="0" labelOnly="1" outline="0" fieldPosition="0">
        <references count="1">
          <reference field="1" count="8">
            <x v="1"/>
            <x v="2"/>
            <x v="3"/>
            <x v="6"/>
            <x v="8"/>
            <x v="10"/>
            <x v="11"/>
            <x v="12"/>
          </reference>
        </references>
      </pivotArea>
    </format>
    <format dxfId="491">
      <pivotArea dataOnly="0" labelOnly="1" outline="0" fieldPosition="0">
        <references count="1">
          <reference field="1" count="3" defaultSubtotal="1">
            <x v="3"/>
            <x v="6"/>
            <x v="8"/>
          </reference>
        </references>
      </pivotArea>
    </format>
    <format dxfId="490">
      <pivotArea dataOnly="0" labelOnly="1" grandRow="1" outline="0" fieldPosition="0"/>
    </format>
    <format dxfId="489">
      <pivotArea dataOnly="0" labelOnly="1" outline="0" fieldPosition="0">
        <references count="1">
          <reference field="5" count="2">
            <x v="5"/>
            <x v="6"/>
          </reference>
        </references>
      </pivotArea>
    </format>
    <format dxfId="488">
      <pivotArea dataOnly="0" labelOnly="1" outline="0" fieldPosition="0">
        <references count="1">
          <reference field="5" count="2">
            <x v="3"/>
            <x v="4"/>
          </reference>
        </references>
      </pivotArea>
    </format>
    <format dxfId="487">
      <pivotArea dataOnly="0" labelOnly="1" outline="0" fieldPosition="0">
        <references count="1">
          <reference field="5" count="3">
            <x v="0"/>
            <x v="1"/>
            <x v="2"/>
          </reference>
        </references>
      </pivotArea>
    </format>
    <format dxfId="486">
      <pivotArea dataOnly="0" labelOnly="1" outline="0" offset="IV256" fieldPosition="0">
        <references count="1">
          <reference field="0" count="1">
            <x v="9"/>
          </reference>
        </references>
      </pivotArea>
    </format>
    <format dxfId="485">
      <pivotArea dataOnly="0" labelOnly="1" outline="0" offset="IV256" fieldPosition="0">
        <references count="1">
          <reference field="0" count="1">
            <x v="10"/>
          </reference>
        </references>
      </pivotArea>
    </format>
    <format dxfId="484">
      <pivotArea dataOnly="0" labelOnly="1" outline="0" offset="IV256" fieldPosition="0">
        <references count="1">
          <reference field="0" count="1">
            <x v="11"/>
          </reference>
        </references>
      </pivotArea>
    </format>
    <format dxfId="483">
      <pivotArea dataOnly="0" labelOnly="1" outline="0" offset="IV256" fieldPosition="0">
        <references count="1">
          <reference field="0" count="1">
            <x v="5"/>
          </reference>
        </references>
      </pivotArea>
    </format>
    <format dxfId="482">
      <pivotArea dataOnly="0" labelOnly="1" outline="0" offset="IV256" fieldPosition="0">
        <references count="1">
          <reference field="0" count="1">
            <x v="4"/>
          </reference>
        </references>
      </pivotArea>
    </format>
    <format dxfId="481">
      <pivotArea dataOnly="0" labelOnly="1" outline="0" fieldPosition="0">
        <references count="1">
          <reference field="3" count="1">
            <x v="25"/>
          </reference>
        </references>
      </pivotArea>
    </format>
    <format dxfId="480">
      <pivotArea type="origin" dataOnly="0" labelOnly="1" outline="0" fieldPosition="0"/>
    </format>
    <format dxfId="479">
      <pivotArea field="0" type="button" dataOnly="0" labelOnly="1" outline="0" axis="axisCol" fieldPosition="0"/>
    </format>
    <format dxfId="478">
      <pivotArea field="3" type="button" dataOnly="0" labelOnly="1" outline="0" axis="axisCol" fieldPosition="1"/>
    </format>
    <format dxfId="477">
      <pivotArea type="topRight" dataOnly="0" labelOnly="1" outline="0" fieldPosition="0"/>
    </format>
    <format dxfId="476">
      <pivotArea dataOnly="0" labelOnly="1" outline="0" offset="IV1" fieldPosition="0">
        <references count="1">
          <reference field="0" count="1">
            <x v="9"/>
          </reference>
        </references>
      </pivotArea>
    </format>
    <format dxfId="475">
      <pivotArea dataOnly="0" labelOnly="1" outline="0" offset="IV1" fieldPosition="0">
        <references count="1">
          <reference field="0" count="1">
            <x v="10"/>
          </reference>
        </references>
      </pivotArea>
    </format>
    <format dxfId="474">
      <pivotArea dataOnly="0" labelOnly="1" outline="0" offset="IV1" fieldPosition="0">
        <references count="1">
          <reference field="0" count="1">
            <x v="11"/>
          </reference>
        </references>
      </pivotArea>
    </format>
    <format dxfId="473">
      <pivotArea dataOnly="0" labelOnly="1" outline="0" offset="IV1" fieldPosition="0">
        <references count="1">
          <reference field="0" count="1">
            <x v="5"/>
          </reference>
        </references>
      </pivotArea>
    </format>
    <format dxfId="472">
      <pivotArea dataOnly="0" labelOnly="1" outline="0" offset="IV1" fieldPosition="0">
        <references count="1">
          <reference field="0" count="1">
            <x v="4"/>
          </reference>
        </references>
      </pivotArea>
    </format>
    <format dxfId="471">
      <pivotArea dataOnly="0" labelOnly="1" outline="0" fieldPosition="0">
        <references count="1">
          <reference field="0" count="1">
            <x v="0"/>
          </reference>
        </references>
      </pivotArea>
    </format>
    <format dxfId="470">
      <pivotArea outline="0" collapsedLevelsAreSubtotals="1" fieldPosition="0">
        <references count="1">
          <reference field="1" count="8" selected="0">
            <x v="1"/>
            <x v="2"/>
            <x v="3"/>
            <x v="6"/>
            <x v="8"/>
            <x v="10"/>
            <x v="11"/>
            <x v="12"/>
          </reference>
        </references>
      </pivotArea>
    </format>
    <format dxfId="469">
      <pivotArea field="1" type="button" dataOnly="0" labelOnly="1" outline="0" axis="axisRow" fieldPosition="0"/>
    </format>
    <format dxfId="468">
      <pivotArea field="5" type="button" dataOnly="0" labelOnly="1" outline="0"/>
    </format>
    <format dxfId="467">
      <pivotArea dataOnly="0" labelOnly="1" outline="0" fieldPosition="0">
        <references count="1">
          <reference field="1" count="8">
            <x v="1"/>
            <x v="2"/>
            <x v="3"/>
            <x v="6"/>
            <x v="8"/>
            <x v="10"/>
            <x v="11"/>
            <x v="12"/>
          </reference>
        </references>
      </pivotArea>
    </format>
    <format dxfId="466">
      <pivotArea dataOnly="0" labelOnly="1" outline="0" fieldPosition="0">
        <references count="1">
          <reference field="1" count="3" defaultSubtotal="1">
            <x v="3"/>
            <x v="6"/>
            <x v="8"/>
          </reference>
        </references>
      </pivotArea>
    </format>
    <format dxfId="465">
      <pivotArea dataOnly="0" labelOnly="1" outline="0" fieldPosition="0">
        <references count="1">
          <reference field="5" count="2">
            <x v="5"/>
            <x v="6"/>
          </reference>
        </references>
      </pivotArea>
    </format>
    <format dxfId="464">
      <pivotArea dataOnly="0" labelOnly="1" outline="0" fieldPosition="0">
        <references count="1">
          <reference field="5" count="2">
            <x v="3"/>
            <x v="4"/>
          </reference>
        </references>
      </pivotArea>
    </format>
    <format dxfId="463">
      <pivotArea dataOnly="0" labelOnly="1" outline="0" fieldPosition="0">
        <references count="1">
          <reference field="5" count="3">
            <x v="0"/>
            <x v="1"/>
            <x v="2"/>
          </reference>
        </references>
      </pivotArea>
    </format>
    <format dxfId="462">
      <pivotArea dataOnly="0" labelOnly="1" outline="0" offset="IV256" fieldPosition="0">
        <references count="1">
          <reference field="0" count="1">
            <x v="9"/>
          </reference>
        </references>
      </pivotArea>
    </format>
    <format dxfId="461">
      <pivotArea dataOnly="0" labelOnly="1" outline="0" offset="IV256" fieldPosition="0">
        <references count="1">
          <reference field="0" count="1">
            <x v="10"/>
          </reference>
        </references>
      </pivotArea>
    </format>
    <format dxfId="460">
      <pivotArea dataOnly="0" labelOnly="1" outline="0" offset="IV256" fieldPosition="0">
        <references count="1">
          <reference field="0" count="1">
            <x v="11"/>
          </reference>
        </references>
      </pivotArea>
    </format>
    <format dxfId="459">
      <pivotArea dataOnly="0" labelOnly="1" outline="0" offset="IV256" fieldPosition="0">
        <references count="1">
          <reference field="0" count="1">
            <x v="5"/>
          </reference>
        </references>
      </pivotArea>
    </format>
    <format dxfId="458">
      <pivotArea dataOnly="0" labelOnly="1" outline="0" offset="IV256" fieldPosition="0">
        <references count="1">
          <reference field="0" count="1">
            <x v="4"/>
          </reference>
        </references>
      </pivotArea>
    </format>
    <format dxfId="457">
      <pivotArea dataOnly="0" labelOnly="1" outline="0" fieldPosition="0">
        <references count="1">
          <reference field="3" count="1">
            <x v="25"/>
          </reference>
        </references>
      </pivotArea>
    </format>
    <format dxfId="456">
      <pivotArea grandRow="1" outline="0" collapsedLevelsAreSubtotals="1" fieldPosition="0"/>
    </format>
    <format dxfId="455">
      <pivotArea dataOnly="0" labelOnly="1" grandRow="1" outline="0" fieldPosition="0"/>
    </format>
    <format dxfId="454">
      <pivotArea type="origin" dataOnly="0" labelOnly="1" outline="0" offset="A1:B1" fieldPosition="0"/>
    </format>
    <format dxfId="453">
      <pivotArea field="0" type="button" dataOnly="0" labelOnly="1" outline="0" axis="axisCol" fieldPosition="0"/>
    </format>
    <format dxfId="452">
      <pivotArea field="3" type="button" dataOnly="0" labelOnly="1" outline="0" axis="axisCol" fieldPosition="1"/>
    </format>
    <format dxfId="451">
      <pivotArea type="topRight" dataOnly="0" labelOnly="1" outline="0" fieldPosition="0"/>
    </format>
    <format dxfId="450">
      <pivotArea outline="0" collapsedLevelsAreSubtotals="1" fieldPosition="0">
        <references count="1">
          <reference field="1" count="11" selected="0">
            <x v="1"/>
            <x v="2"/>
            <x v="3"/>
            <x v="4"/>
            <x v="5"/>
            <x v="6"/>
            <x v="7"/>
            <x v="8"/>
            <x v="10"/>
            <x v="11"/>
            <x v="12"/>
          </reference>
        </references>
      </pivotArea>
    </format>
    <format dxfId="449">
      <pivotArea dataOnly="0" labelOnly="1" outline="0" fieldPosition="0">
        <references count="1">
          <reference field="1" count="11">
            <x v="1"/>
            <x v="2"/>
            <x v="3"/>
            <x v="4"/>
            <x v="5"/>
            <x v="6"/>
            <x v="7"/>
            <x v="8"/>
            <x v="10"/>
            <x v="11"/>
            <x v="12"/>
          </reference>
        </references>
      </pivotArea>
    </format>
    <format dxfId="448">
      <pivotArea dataOnly="0" labelOnly="1" outline="0" fieldPosition="0">
        <references count="1">
          <reference field="1" count="3" defaultSubtotal="1">
            <x v="3"/>
            <x v="6"/>
            <x v="8"/>
          </reference>
        </references>
      </pivotArea>
    </format>
    <format dxfId="447">
      <pivotArea dataOnly="0" labelOnly="1" outline="0" fieldPosition="0">
        <references count="1">
          <reference field="5" count="2">
            <x v="5"/>
            <x v="6"/>
          </reference>
        </references>
      </pivotArea>
    </format>
    <format dxfId="446">
      <pivotArea dataOnly="0" labelOnly="1" outline="0" fieldPosition="0">
        <references count="1">
          <reference field="5" count="2">
            <x v="3"/>
            <x v="4"/>
          </reference>
        </references>
      </pivotArea>
    </format>
    <format dxfId="445">
      <pivotArea dataOnly="0" labelOnly="1" outline="0" fieldPosition="0">
        <references count="1">
          <reference field="5" count="3">
            <x v="0"/>
            <x v="1"/>
            <x v="2"/>
          </reference>
        </references>
      </pivotArea>
    </format>
    <format dxfId="444">
      <pivotArea outline="0" collapsedLevelsAreSubtotals="1" fieldPosition="0">
        <references count="1">
          <reference field="1" count="11" selected="0">
            <x v="1"/>
            <x v="2"/>
            <x v="3"/>
            <x v="4"/>
            <x v="5"/>
            <x v="6"/>
            <x v="7"/>
            <x v="8"/>
            <x v="10"/>
            <x v="11"/>
            <x v="12"/>
          </reference>
        </references>
      </pivotArea>
    </format>
    <format dxfId="443">
      <pivotArea dataOnly="0" labelOnly="1" outline="0" fieldPosition="0">
        <references count="1">
          <reference field="1" count="11">
            <x v="1"/>
            <x v="2"/>
            <x v="3"/>
            <x v="4"/>
            <x v="5"/>
            <x v="6"/>
            <x v="7"/>
            <x v="8"/>
            <x v="10"/>
            <x v="11"/>
            <x v="12"/>
          </reference>
        </references>
      </pivotArea>
    </format>
    <format dxfId="442">
      <pivotArea dataOnly="0" labelOnly="1" outline="0" fieldPosition="0">
        <references count="1">
          <reference field="1" count="3" defaultSubtotal="1">
            <x v="3"/>
            <x v="6"/>
            <x v="8"/>
          </reference>
        </references>
      </pivotArea>
    </format>
    <format dxfId="441">
      <pivotArea dataOnly="0" labelOnly="1" outline="0" fieldPosition="0">
        <references count="1">
          <reference field="5" count="2">
            <x v="5"/>
            <x v="6"/>
          </reference>
        </references>
      </pivotArea>
    </format>
    <format dxfId="440">
      <pivotArea dataOnly="0" labelOnly="1" outline="0" fieldPosition="0">
        <references count="1">
          <reference field="5" count="2">
            <x v="3"/>
            <x v="4"/>
          </reference>
        </references>
      </pivotArea>
    </format>
    <format dxfId="439">
      <pivotArea dataOnly="0" labelOnly="1" outline="0" fieldPosition="0">
        <references count="1">
          <reference field="5" count="3">
            <x v="0"/>
            <x v="1"/>
            <x v="2"/>
          </reference>
        </references>
      </pivotArea>
    </format>
    <format dxfId="438">
      <pivotArea dataOnly="0" labelOnly="1" outline="0" offset="IV1" fieldPosition="0">
        <references count="1">
          <reference field="0" count="1">
            <x v="9"/>
          </reference>
        </references>
      </pivotArea>
    </format>
    <format dxfId="437">
      <pivotArea dataOnly="0" labelOnly="1" outline="0" offset="IV1" fieldPosition="0">
        <references count="1">
          <reference field="0" count="1">
            <x v="10"/>
          </reference>
        </references>
      </pivotArea>
    </format>
    <format dxfId="436">
      <pivotArea dataOnly="0" labelOnly="1" outline="0" offset="IV1" fieldPosition="0">
        <references count="1">
          <reference field="0" count="1">
            <x v="11"/>
          </reference>
        </references>
      </pivotArea>
    </format>
    <format dxfId="435">
      <pivotArea dataOnly="0" labelOnly="1" outline="0" offset="IV1" fieldPosition="0">
        <references count="1">
          <reference field="0" count="1">
            <x v="5"/>
          </reference>
        </references>
      </pivotArea>
    </format>
    <format dxfId="434">
      <pivotArea dataOnly="0" labelOnly="1" outline="0" offset="IV1" fieldPosition="0">
        <references count="1">
          <reference field="0" count="1">
            <x v="4"/>
          </reference>
        </references>
      </pivotArea>
    </format>
    <format dxfId="433">
      <pivotArea outline="0" collapsedLevelsAreSubtotals="1" fieldPosition="0">
        <references count="1">
          <reference field="1" count="7" selected="0">
            <x v="2"/>
            <x v="3"/>
            <x v="4"/>
            <x v="5"/>
            <x v="6"/>
            <x v="7"/>
            <x v="8"/>
          </reference>
        </references>
      </pivotArea>
    </format>
    <format dxfId="432">
      <pivotArea dataOnly="0" labelOnly="1" outline="0" fieldPosition="0">
        <references count="1">
          <reference field="1" count="11">
            <x v="1"/>
            <x v="2"/>
            <x v="3"/>
            <x v="4"/>
            <x v="5"/>
            <x v="6"/>
            <x v="7"/>
            <x v="8"/>
            <x v="10"/>
            <x v="11"/>
            <x v="12"/>
          </reference>
        </references>
      </pivotArea>
    </format>
    <format dxfId="431">
      <pivotArea dataOnly="0" labelOnly="1" outline="0" fieldPosition="0">
        <references count="1">
          <reference field="1" count="3" defaultSubtotal="1">
            <x v="3"/>
            <x v="6"/>
            <x v="8"/>
          </reference>
        </references>
      </pivotArea>
    </format>
    <format dxfId="430">
      <pivotArea dataOnly="0" labelOnly="1" outline="0" fieldPosition="0">
        <references count="1">
          <reference field="5" count="2">
            <x v="5"/>
            <x v="6"/>
          </reference>
        </references>
      </pivotArea>
    </format>
    <format dxfId="429">
      <pivotArea dataOnly="0" labelOnly="1" outline="0" fieldPosition="0">
        <references count="1">
          <reference field="5" count="2">
            <x v="3"/>
            <x v="4"/>
          </reference>
        </references>
      </pivotArea>
    </format>
    <format dxfId="428">
      <pivotArea dataOnly="0" labelOnly="1" outline="0" fieldPosition="0">
        <references count="1">
          <reference field="5" count="3">
            <x v="0"/>
            <x v="1"/>
            <x v="2"/>
          </reference>
        </references>
      </pivotArea>
    </format>
    <format dxfId="427">
      <pivotArea grandRow="1" outline="0" collapsedLevelsAreSubtotals="1" fieldPosition="0"/>
    </format>
    <format dxfId="426">
      <pivotArea field="1" type="button" dataOnly="0" labelOnly="1" outline="0" axis="axisRow" fieldPosition="0"/>
    </format>
    <format dxfId="425">
      <pivotArea field="5" type="button" dataOnly="0" labelOnly="1" outline="0"/>
    </format>
    <format dxfId="424">
      <pivotArea dataOnly="0" labelOnly="1" outline="0" offset="IV256" fieldPosition="0">
        <references count="1">
          <reference field="0" count="1">
            <x v="9"/>
          </reference>
        </references>
      </pivotArea>
    </format>
    <format dxfId="423">
      <pivotArea dataOnly="0" labelOnly="1" outline="0" offset="IV256" fieldPosition="0">
        <references count="1">
          <reference field="0" count="1">
            <x v="10"/>
          </reference>
        </references>
      </pivotArea>
    </format>
    <format dxfId="422">
      <pivotArea dataOnly="0" labelOnly="1" outline="0" offset="IV256" fieldPosition="0">
        <references count="1">
          <reference field="0" count="1">
            <x v="11"/>
          </reference>
        </references>
      </pivotArea>
    </format>
    <format dxfId="421">
      <pivotArea dataOnly="0" labelOnly="1" outline="0" offset="IV256" fieldPosition="0">
        <references count="1">
          <reference field="0" count="1">
            <x v="5"/>
          </reference>
        </references>
      </pivotArea>
    </format>
    <format dxfId="420">
      <pivotArea dataOnly="0" labelOnly="1" outline="0" offset="IV256" fieldPosition="0">
        <references count="1">
          <reference field="0" count="1">
            <x v="4"/>
          </reference>
        </references>
      </pivotArea>
    </format>
    <format dxfId="419">
      <pivotArea dataOnly="0" labelOnly="1" outline="0" fieldPosition="0">
        <references count="1">
          <reference field="3" count="4">
            <x v="25"/>
            <x v="26"/>
            <x v="27"/>
            <x v="28"/>
          </reference>
        </references>
      </pivotArea>
    </format>
    <format dxfId="418">
      <pivotArea dataOnly="0" labelOnly="1" outline="0" offset="IV256" fieldPosition="0">
        <references count="1">
          <reference field="0" count="1">
            <x v="9"/>
          </reference>
        </references>
      </pivotArea>
    </format>
    <format dxfId="417">
      <pivotArea dataOnly="0" labelOnly="1" outline="0" offset="IV256" fieldPosition="0">
        <references count="1">
          <reference field="0" count="1">
            <x v="10"/>
          </reference>
        </references>
      </pivotArea>
    </format>
    <format dxfId="416">
      <pivotArea dataOnly="0" labelOnly="1" outline="0" offset="IV256" fieldPosition="0">
        <references count="1">
          <reference field="0" count="1">
            <x v="11"/>
          </reference>
        </references>
      </pivotArea>
    </format>
    <format dxfId="415">
      <pivotArea dataOnly="0" labelOnly="1" outline="0" offset="IV256" fieldPosition="0">
        <references count="1">
          <reference field="0" count="1">
            <x v="5"/>
          </reference>
        </references>
      </pivotArea>
    </format>
    <format dxfId="414">
      <pivotArea dataOnly="0" labelOnly="1" outline="0" offset="IV256" fieldPosition="0">
        <references count="1">
          <reference field="0" count="1">
            <x v="4"/>
          </reference>
        </references>
      </pivotArea>
    </format>
    <format dxfId="413">
      <pivotArea dataOnly="0" labelOnly="1" outline="0" fieldPosition="0">
        <references count="1">
          <reference field="3" count="1">
            <x v="29"/>
          </reference>
        </references>
      </pivotArea>
    </format>
    <format dxfId="412">
      <pivotArea outline="0" collapsedLevelsAreSubtotals="1" fieldPosition="0">
        <references count="1">
          <reference field="1" count="9" selected="0">
            <x v="2"/>
            <x v="3"/>
            <x v="4"/>
            <x v="5"/>
            <x v="6"/>
            <x v="7"/>
            <x v="8"/>
            <x v="10"/>
            <x v="12"/>
          </reference>
        </references>
      </pivotArea>
    </format>
    <format dxfId="411">
      <pivotArea outline="0" collapsedLevelsAreSubtotals="1" fieldPosition="0">
        <references count="1">
          <reference field="1" count="6" selected="0" defaultSubtotal="1">
            <x v="3"/>
            <x v="4"/>
            <x v="5"/>
            <x v="6"/>
            <x v="7"/>
            <x v="8"/>
          </reference>
        </references>
      </pivotArea>
    </format>
    <format dxfId="410">
      <pivotArea dataOnly="0" labelOnly="1" outline="0" offset="B256:IV256" fieldPosition="0">
        <references count="1">
          <reference field="0" count="1">
            <x v="0"/>
          </reference>
        </references>
      </pivotArea>
    </format>
    <format dxfId="409">
      <pivotArea dataOnly="0" labelOnly="1" outline="0" fieldPosition="0">
        <references count="1">
          <reference field="3" count="5">
            <x v="25"/>
            <x v="26"/>
            <x v="27"/>
            <x v="28"/>
            <x v="29"/>
          </reference>
        </references>
      </pivotArea>
    </format>
    <format dxfId="408">
      <pivotArea dataOnly="0" labelOnly="1" outline="0" offset="B256:F256" fieldPosition="0">
        <references count="1">
          <reference field="0" count="1">
            <x v="0"/>
          </reference>
        </references>
      </pivotArea>
    </format>
    <format dxfId="407">
      <pivotArea dataOnly="0" labelOnly="1" outline="0" offset="B256:F256" fieldPosition="0">
        <references count="1">
          <reference field="0" count="1">
            <x v="0"/>
          </reference>
        </references>
      </pivotArea>
    </format>
    <format dxfId="406">
      <pivotArea dataOnly="0" labelOnly="1" outline="0" offset="B256:F256" fieldPosition="0">
        <references count="1">
          <reference field="0" count="1">
            <x v="0"/>
          </reference>
        </references>
      </pivotArea>
    </format>
    <format dxfId="405">
      <pivotArea outline="0" collapsedLevelsAreSubtotals="1" fieldPosition="0">
        <references count="1">
          <reference field="0" count="5" selected="0">
            <x v="4"/>
            <x v="5"/>
            <x v="9"/>
            <x v="10"/>
            <x v="11"/>
          </reference>
        </references>
      </pivotArea>
    </format>
    <format dxfId="404">
      <pivotArea outline="0" collapsedLevelsAreSubtotals="1" fieldPosition="0">
        <references count="1">
          <reference field="3" count="6" selected="0">
            <x v="25"/>
            <x v="26"/>
            <x v="27"/>
            <x v="28"/>
            <x v="29"/>
            <x v="30"/>
          </reference>
        </references>
      </pivotArea>
    </format>
    <format dxfId="403">
      <pivotArea type="origin" dataOnly="0" labelOnly="1" outline="0" fieldPosition="0"/>
    </format>
    <format dxfId="402">
      <pivotArea field="0" type="button" dataOnly="0" labelOnly="1" outline="0" axis="axisCol" fieldPosition="0"/>
    </format>
    <format dxfId="401">
      <pivotArea field="3" type="button" dataOnly="0" labelOnly="1" outline="0" axis="axisCol" fieldPosition="1"/>
    </format>
    <format dxfId="400">
      <pivotArea type="topRight" dataOnly="0" labelOnly="1" outline="0" offset="A1:I1" fieldPosition="0"/>
    </format>
    <format dxfId="399">
      <pivotArea field="1" type="button" dataOnly="0" labelOnly="1" outline="0" axis="axisRow" fieldPosition="0"/>
    </format>
    <format dxfId="398">
      <pivotArea field="5" type="button" dataOnly="0" labelOnly="1" outline="0"/>
    </format>
    <format dxfId="397">
      <pivotArea dataOnly="0" labelOnly="1" outline="0" fieldPosition="0">
        <references count="1">
          <reference field="1" count="11">
            <x v="1"/>
            <x v="2"/>
            <x v="3"/>
            <x v="4"/>
            <x v="5"/>
            <x v="6"/>
            <x v="7"/>
            <x v="8"/>
            <x v="10"/>
            <x v="11"/>
            <x v="12"/>
          </reference>
        </references>
      </pivotArea>
    </format>
    <format dxfId="396">
      <pivotArea dataOnly="0" labelOnly="1" outline="0" fieldPosition="0">
        <references count="1">
          <reference field="1" count="3" defaultSubtotal="1">
            <x v="3"/>
            <x v="6"/>
            <x v="8"/>
          </reference>
        </references>
      </pivotArea>
    </format>
    <format dxfId="395">
      <pivotArea dataOnly="0" labelOnly="1" grandRow="1" outline="0" fieldPosition="0"/>
    </format>
    <format dxfId="394">
      <pivotArea dataOnly="0" labelOnly="1" outline="0" fieldPosition="0">
        <references count="1">
          <reference field="5" count="2">
            <x v="5"/>
            <x v="6"/>
          </reference>
        </references>
      </pivotArea>
    </format>
    <format dxfId="393">
      <pivotArea dataOnly="0" labelOnly="1" outline="0" fieldPosition="0">
        <references count="1">
          <reference field="5" count="2">
            <x v="3"/>
            <x v="4"/>
          </reference>
        </references>
      </pivotArea>
    </format>
    <format dxfId="392">
      <pivotArea dataOnly="0" labelOnly="1" outline="0" fieldPosition="0">
        <references count="1">
          <reference field="5" count="3">
            <x v="0"/>
            <x v="1"/>
            <x v="2"/>
          </reference>
        </references>
      </pivotArea>
    </format>
    <format dxfId="391">
      <pivotArea dataOnly="0" labelOnly="1" outline="0" fieldPosition="0">
        <references count="1">
          <reference field="0" count="5">
            <x v="4"/>
            <x v="5"/>
            <x v="9"/>
            <x v="10"/>
            <x v="11"/>
          </reference>
        </references>
      </pivotArea>
    </format>
    <format dxfId="390">
      <pivotArea dataOnly="0" labelOnly="1" outline="0" offset="A256:F256" fieldPosition="0">
        <references count="1">
          <reference field="0" count="1">
            <x v="0"/>
          </reference>
        </references>
      </pivotArea>
    </format>
    <format dxfId="389">
      <pivotArea dataOnly="0" labelOnly="1" outline="0" fieldPosition="0">
        <references count="1">
          <reference field="3" count="6">
            <x v="25"/>
            <x v="26"/>
            <x v="27"/>
            <x v="28"/>
            <x v="29"/>
            <x v="30"/>
          </reference>
        </references>
      </pivotArea>
    </format>
    <format dxfId="388">
      <pivotArea dataOnly="0" labelOnly="1" outline="0" offset="IV256" fieldPosition="0">
        <references count="1">
          <reference field="0" count="1">
            <x v="9"/>
          </reference>
        </references>
      </pivotArea>
    </format>
    <format dxfId="387">
      <pivotArea dataOnly="0" labelOnly="1" outline="0" offset="IV256" fieldPosition="0">
        <references count="1">
          <reference field="0" count="1">
            <x v="10"/>
          </reference>
        </references>
      </pivotArea>
    </format>
    <format dxfId="386">
      <pivotArea dataOnly="0" labelOnly="1" outline="0" offset="IV256" fieldPosition="0">
        <references count="1">
          <reference field="0" count="1">
            <x v="11"/>
          </reference>
        </references>
      </pivotArea>
    </format>
    <format dxfId="385">
      <pivotArea dataOnly="0" labelOnly="1" outline="0" offset="IV256" fieldPosition="0">
        <references count="1">
          <reference field="0" count="1">
            <x v="5"/>
          </reference>
        </references>
      </pivotArea>
    </format>
    <format dxfId="384">
      <pivotArea dataOnly="0" labelOnly="1" outline="0" offset="IV256" fieldPosition="0">
        <references count="1">
          <reference field="0" count="1">
            <x v="4"/>
          </reference>
        </references>
      </pivotArea>
    </format>
    <format dxfId="383">
      <pivotArea dataOnly="0" labelOnly="1" outline="0" fieldPosition="0">
        <references count="1">
          <reference field="3" count="6">
            <x v="25"/>
            <x v="26"/>
            <x v="27"/>
            <x v="28"/>
            <x v="29"/>
            <x v="30"/>
          </reference>
        </references>
      </pivotArea>
    </format>
    <format dxfId="382">
      <pivotArea outline="0" collapsedLevelsAreSubtotals="1" fieldPosition="0">
        <references count="2">
          <reference field="0" count="5" selected="0">
            <x v="4"/>
            <x v="5"/>
            <x v="9"/>
            <x v="10"/>
            <x v="11"/>
          </reference>
          <reference field="1" count="11" selected="0">
            <x v="1"/>
            <x v="2"/>
            <x v="3"/>
            <x v="4"/>
            <x v="5"/>
            <x v="6"/>
            <x v="7"/>
            <x v="8"/>
            <x v="10"/>
            <x v="11"/>
            <x v="12"/>
          </reference>
        </references>
      </pivotArea>
    </format>
    <format dxfId="381">
      <pivotArea outline="0" collapsedLevelsAreSubtotals="1" fieldPosition="0">
        <references count="2">
          <reference field="1" count="11" selected="0">
            <x v="1"/>
            <x v="2"/>
            <x v="3"/>
            <x v="4"/>
            <x v="5"/>
            <x v="6"/>
            <x v="7"/>
            <x v="8"/>
            <x v="10"/>
            <x v="11"/>
            <x v="12"/>
          </reference>
          <reference field="3" count="6" selected="0">
            <x v="25"/>
            <x v="26"/>
            <x v="27"/>
            <x v="28"/>
            <x v="29"/>
            <x v="30"/>
          </reference>
        </references>
      </pivotArea>
    </format>
    <format dxfId="380">
      <pivotArea dataOnly="0" labelOnly="1" outline="0" fieldPosition="0">
        <references count="1">
          <reference field="1" count="11">
            <x v="1"/>
            <x v="2"/>
            <x v="3"/>
            <x v="4"/>
            <x v="5"/>
            <x v="6"/>
            <x v="7"/>
            <x v="8"/>
            <x v="10"/>
            <x v="11"/>
            <x v="12"/>
          </reference>
        </references>
      </pivotArea>
    </format>
    <format dxfId="379">
      <pivotArea dataOnly="0" labelOnly="1" outline="0" fieldPosition="0">
        <references count="1">
          <reference field="1" count="3" defaultSubtotal="1">
            <x v="3"/>
            <x v="6"/>
            <x v="8"/>
          </reference>
        </references>
      </pivotArea>
    </format>
    <format dxfId="378">
      <pivotArea dataOnly="0" labelOnly="1" outline="0" fieldPosition="0">
        <references count="1">
          <reference field="5" count="2">
            <x v="5"/>
            <x v="6"/>
          </reference>
        </references>
      </pivotArea>
    </format>
    <format dxfId="377">
      <pivotArea dataOnly="0" labelOnly="1" outline="0" fieldPosition="0">
        <references count="1">
          <reference field="5" count="2">
            <x v="3"/>
            <x v="4"/>
          </reference>
        </references>
      </pivotArea>
    </format>
    <format dxfId="376">
      <pivotArea dataOnly="0" labelOnly="1" outline="0" fieldPosition="0">
        <references count="1">
          <reference field="5" count="3">
            <x v="0"/>
            <x v="1"/>
            <x v="2"/>
          </reference>
        </references>
      </pivotArea>
    </format>
    <format dxfId="375">
      <pivotArea type="origin" dataOnly="0" labelOnly="1" outline="0" fieldPosition="0"/>
    </format>
    <format dxfId="374">
      <pivotArea field="0" type="button" dataOnly="0" labelOnly="1" outline="0" axis="axisCol" fieldPosition="0"/>
    </format>
    <format dxfId="373">
      <pivotArea field="3" type="button" dataOnly="0" labelOnly="1" outline="0" axis="axisCol" fieldPosition="1"/>
    </format>
    <format dxfId="372">
      <pivotArea type="topRight" dataOnly="0" labelOnly="1" outline="0" fieldPosition="0"/>
    </format>
    <format dxfId="371">
      <pivotArea field="1" type="button" dataOnly="0" labelOnly="1" outline="0" axis="axisRow" fieldPosition="0"/>
    </format>
    <format dxfId="370">
      <pivotArea field="5" type="button" dataOnly="0" labelOnly="1" outline="0"/>
    </format>
    <format dxfId="369">
      <pivotArea dataOnly="0" labelOnly="1" outline="0" fieldPosition="0">
        <references count="1">
          <reference field="0" count="6">
            <x v="0"/>
            <x v="4"/>
            <x v="5"/>
            <x v="9"/>
            <x v="10"/>
            <x v="11"/>
          </reference>
        </references>
      </pivotArea>
    </format>
    <format dxfId="368">
      <pivotArea dataOnly="0" labelOnly="1" outline="0" fieldPosition="0">
        <references count="1">
          <reference field="3" count="7">
            <x v="25"/>
            <x v="26"/>
            <x v="27"/>
            <x v="28"/>
            <x v="29"/>
            <x v="30"/>
            <x v="31"/>
          </reference>
        </references>
      </pivotArea>
    </format>
    <format dxfId="367">
      <pivotArea outline="0" collapsedLevelsAreSubtotals="1" fieldPosition="0"/>
    </format>
    <format dxfId="366">
      <pivotArea field="0" type="button" dataOnly="0" labelOnly="1" outline="0" axis="axisCol" fieldPosition="0"/>
    </format>
    <format dxfId="365">
      <pivotArea field="3" type="button" dataOnly="0" labelOnly="1" outline="0" axis="axisCol" fieldPosition="1"/>
    </format>
    <format dxfId="364">
      <pivotArea type="topRight" dataOnly="0" labelOnly="1" outline="0" fieldPosition="0"/>
    </format>
    <format dxfId="363">
      <pivotArea dataOnly="0" labelOnly="1" outline="0" fieldPosition="0">
        <references count="1">
          <reference field="0" count="6">
            <x v="0"/>
            <x v="4"/>
            <x v="5"/>
            <x v="9"/>
            <x v="10"/>
            <x v="11"/>
          </reference>
        </references>
      </pivotArea>
    </format>
    <format dxfId="362">
      <pivotArea dataOnly="0" labelOnly="1" outline="0" fieldPosition="0">
        <references count="1">
          <reference field="3" count="7">
            <x v="25"/>
            <x v="26"/>
            <x v="27"/>
            <x v="28"/>
            <x v="29"/>
            <x v="30"/>
            <x v="31"/>
          </reference>
        </references>
      </pivotArea>
    </format>
    <format dxfId="361">
      <pivotArea type="topRight" dataOnly="0" labelOnly="1" outline="0" offset="E1:J1" fieldPosition="0"/>
    </format>
    <format dxfId="360">
      <pivotArea dataOnly="0" labelOnly="1" outline="0" offset="B256:IV256" fieldPosition="0">
        <references count="1">
          <reference field="0" count="1">
            <x v="0"/>
          </reference>
        </references>
      </pivotArea>
    </format>
    <format dxfId="359">
      <pivotArea type="topRight" dataOnly="0" labelOnly="1" outline="0" offset="A1:D1" fieldPosition="0"/>
    </format>
    <format dxfId="358">
      <pivotArea outline="0" collapsedLevelsAreSubtotals="1" fieldPosition="0">
        <references count="1">
          <reference field="1" count="10" selected="0">
            <x v="1"/>
            <x v="2"/>
            <x v="3"/>
            <x v="4"/>
            <x v="5"/>
            <x v="6"/>
            <x v="7"/>
            <x v="8"/>
            <x v="10"/>
            <x v="12"/>
          </reference>
        </references>
      </pivotArea>
    </format>
    <format dxfId="357">
      <pivotArea dataOnly="0" labelOnly="1" outline="0" fieldPosition="0">
        <references count="1">
          <reference field="1" count="10">
            <x v="1"/>
            <x v="2"/>
            <x v="3"/>
            <x v="4"/>
            <x v="5"/>
            <x v="6"/>
            <x v="7"/>
            <x v="8"/>
            <x v="10"/>
            <x v="12"/>
          </reference>
        </references>
      </pivotArea>
    </format>
    <format dxfId="356">
      <pivotArea dataOnly="0" labelOnly="1" outline="0" fieldPosition="0">
        <references count="1">
          <reference field="1" count="3" defaultSubtotal="1">
            <x v="3"/>
            <x v="6"/>
            <x v="8"/>
          </reference>
        </references>
      </pivotArea>
    </format>
    <format dxfId="355">
      <pivotArea dataOnly="0" labelOnly="1" outline="0" fieldPosition="0">
        <references count="1">
          <reference field="5" count="2">
            <x v="5"/>
            <x v="6"/>
          </reference>
        </references>
      </pivotArea>
    </format>
    <format dxfId="354">
      <pivotArea dataOnly="0" labelOnly="1" outline="0" fieldPosition="0">
        <references count="1">
          <reference field="5" count="2">
            <x v="3"/>
            <x v="4"/>
          </reference>
        </references>
      </pivotArea>
    </format>
    <format dxfId="353">
      <pivotArea dataOnly="0" labelOnly="1" outline="0" fieldPosition="0">
        <references count="1">
          <reference field="5" count="3">
            <x v="0"/>
            <x v="1"/>
            <x v="2"/>
          </reference>
        </references>
      </pivotArea>
    </format>
    <format dxfId="352">
      <pivotArea field="1" type="button" dataOnly="0" labelOnly="1" outline="0" axis="axisRow" fieldPosition="0"/>
    </format>
    <format dxfId="351">
      <pivotArea field="5" type="button" dataOnly="0" labelOnly="1" outline="0"/>
    </format>
    <format dxfId="350">
      <pivotArea dataOnly="0" labelOnly="1" outline="0" offset="IV256" fieldPosition="0">
        <references count="1">
          <reference field="0" count="1">
            <x v="9"/>
          </reference>
        </references>
      </pivotArea>
    </format>
    <format dxfId="349">
      <pivotArea dataOnly="0" labelOnly="1" outline="0" offset="IV256" fieldPosition="0">
        <references count="1">
          <reference field="0" count="1">
            <x v="10"/>
          </reference>
        </references>
      </pivotArea>
    </format>
    <format dxfId="348">
      <pivotArea dataOnly="0" labelOnly="1" outline="0" offset="IV256" fieldPosition="0">
        <references count="1">
          <reference field="0" count="1">
            <x v="11"/>
          </reference>
        </references>
      </pivotArea>
    </format>
    <format dxfId="347">
      <pivotArea dataOnly="0" labelOnly="1" outline="0" offset="IV256" fieldPosition="0">
        <references count="1">
          <reference field="0" count="1">
            <x v="5"/>
          </reference>
        </references>
      </pivotArea>
    </format>
    <format dxfId="346">
      <pivotArea dataOnly="0" labelOnly="1" outline="0" offset="IV256" fieldPosition="0">
        <references count="1">
          <reference field="0" count="1">
            <x v="4"/>
          </reference>
        </references>
      </pivotArea>
    </format>
    <format dxfId="345">
      <pivotArea dataOnly="0" labelOnly="1" outline="0" fieldPosition="0">
        <references count="1">
          <reference field="3" count="7">
            <x v="25"/>
            <x v="26"/>
            <x v="27"/>
            <x v="28"/>
            <x v="29"/>
            <x v="30"/>
            <x v="31"/>
          </reference>
        </references>
      </pivotArea>
    </format>
    <format dxfId="344">
      <pivotArea type="origin" dataOnly="0" labelOnly="1" outline="0" offset="A1:B1" fieldPosition="0"/>
    </format>
    <format dxfId="343">
      <pivotArea field="0" type="button" dataOnly="0" labelOnly="1" outline="0" axis="axisCol" fieldPosition="0"/>
    </format>
    <format dxfId="342">
      <pivotArea field="3" type="button" dataOnly="0" labelOnly="1" outline="0" axis="axisCol" fieldPosition="1"/>
    </format>
    <format dxfId="341">
      <pivotArea type="topRight" dataOnly="0" labelOnly="1" outline="0" fieldPosition="0"/>
    </format>
    <format dxfId="340">
      <pivotArea outline="0" collapsedLevelsAreSubtotals="1" fieldPosition="0">
        <references count="1">
          <reference field="3" count="1" selected="0">
            <x v="32"/>
          </reference>
        </references>
      </pivotArea>
    </format>
    <format dxfId="339">
      <pivotArea dataOnly="0" labelOnly="1" outline="0" offset="IV1" fieldPosition="0">
        <references count="1">
          <reference field="0" count="1">
            <x v="9"/>
          </reference>
        </references>
      </pivotArea>
    </format>
    <format dxfId="338">
      <pivotArea dataOnly="0" labelOnly="1" outline="0" offset="IV1" fieldPosition="0">
        <references count="1">
          <reference field="0" count="1">
            <x v="10"/>
          </reference>
        </references>
      </pivotArea>
    </format>
    <format dxfId="337">
      <pivotArea dataOnly="0" labelOnly="1" outline="0" offset="IV1" fieldPosition="0">
        <references count="1">
          <reference field="0" count="1">
            <x v="11"/>
          </reference>
        </references>
      </pivotArea>
    </format>
    <format dxfId="336">
      <pivotArea dataOnly="0" labelOnly="1" outline="0" offset="IV1" fieldPosition="0">
        <references count="1">
          <reference field="0" count="1">
            <x v="5"/>
          </reference>
        </references>
      </pivotArea>
    </format>
    <format dxfId="335">
      <pivotArea dataOnly="0" labelOnly="1" outline="0" offset="IV1" fieldPosition="0">
        <references count="1">
          <reference field="0" count="1">
            <x v="4"/>
          </reference>
        </references>
      </pivotArea>
    </format>
    <format dxfId="334">
      <pivotArea dataOnly="0" labelOnly="1" outline="0" offset="A256" fieldPosition="0">
        <references count="1">
          <reference field="0" count="1">
            <x v="0"/>
          </reference>
        </references>
      </pivotArea>
    </format>
    <format dxfId="333">
      <pivotArea dataOnly="0" labelOnly="1" outline="0" offset="B256:IV256" fieldPosition="0">
        <references count="1">
          <reference field="0" count="1">
            <x v="0"/>
          </reference>
        </references>
      </pivotArea>
    </format>
    <format dxfId="332">
      <pivotArea dataOnly="0" labelOnly="1" outline="0" fieldPosition="0">
        <references count="1">
          <reference field="3" count="8"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331">
      <pivotArea outline="0" collapsedLevelsAreSubtotals="1" fieldPosition="0">
        <references count="1">
          <reference field="1" count="5" selected="0" defaultSubtotal="1">
            <x v="3"/>
            <x v="4"/>
            <x v="5"/>
            <x v="6"/>
            <x v="7"/>
          </reference>
        </references>
      </pivotArea>
    </format>
    <format dxfId="330">
      <pivotArea outline="0" collapsedLevelsAreSubtotals="1" fieldPosition="0">
        <references count="1">
          <reference field="5" count="3" selected="0">
            <x v="0"/>
            <x v="1"/>
            <x v="2"/>
          </reference>
        </references>
      </pivotArea>
    </format>
    <format dxfId="329">
      <pivotArea type="origin" dataOnly="0" labelOnly="1" outline="0" offset="A2:B2" fieldPosition="0"/>
    </format>
    <format dxfId="328">
      <pivotArea field="1" type="button" dataOnly="0" labelOnly="1" outline="0" axis="axisRow" fieldPosition="0"/>
    </format>
    <format dxfId="327">
      <pivotArea field="5" type="button" dataOnly="0" labelOnly="1" outline="0"/>
    </format>
    <format dxfId="326">
      <pivotArea dataOnly="0" labelOnly="1" outline="0" fieldPosition="0">
        <references count="1">
          <reference field="0" count="6">
            <x v="0"/>
            <x v="4"/>
            <x v="5"/>
            <x v="9"/>
            <x v="10"/>
            <x v="11"/>
          </reference>
        </references>
      </pivotArea>
    </format>
    <format dxfId="325">
      <pivotArea dataOnly="0" labelOnly="1" outline="0" fieldPosition="0">
        <references count="1">
          <reference field="3" count="9">
            <x v="25"/>
            <x v="26"/>
            <x v="27"/>
            <x v="28"/>
            <x v="29"/>
            <x v="30"/>
            <x v="31"/>
            <x v="32"/>
            <x v="33"/>
          </reference>
        </references>
      </pivotArea>
    </format>
    <format dxfId="324">
      <pivotArea outline="0" collapsedLevelsAreSubtotals="1" fieldPosition="0">
        <references count="1">
          <reference field="1" count="5" selected="0">
            <x v="2"/>
            <x v="3"/>
            <x v="4"/>
            <x v="5"/>
            <x v="6"/>
          </reference>
        </references>
      </pivotArea>
    </format>
    <format dxfId="323">
      <pivotArea outline="0" collapsedLevelsAreSubtotals="1" fieldPosition="0"/>
    </format>
    <format dxfId="322">
      <pivotArea type="origin" dataOnly="0" labelOnly="1" outline="0" offset="A2:B2" fieldPosition="0"/>
    </format>
    <format dxfId="321">
      <pivotArea field="1" type="button" dataOnly="0" labelOnly="1" outline="0" axis="axisRow" fieldPosition="0"/>
    </format>
    <format dxfId="320">
      <pivotArea field="5" type="button" dataOnly="0" labelOnly="1" outline="0"/>
    </format>
    <format dxfId="319">
      <pivotArea dataOnly="0" labelOnly="1" outline="0" fieldPosition="0">
        <references count="1">
          <reference field="1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18">
      <pivotArea dataOnly="0" labelOnly="1" outline="0" fieldPosition="0">
        <references count="1">
          <reference field="1" count="3" defaultSubtotal="1">
            <x v="3"/>
            <x v="6"/>
            <x v="8"/>
          </reference>
        </references>
      </pivotArea>
    </format>
    <format dxfId="317">
      <pivotArea dataOnly="0" labelOnly="1" grandRow="1" outline="0" fieldPosition="0"/>
    </format>
    <format dxfId="316">
      <pivotArea dataOnly="0" labelOnly="1" outline="0" fieldPosition="0">
        <references count="1">
          <reference field="5" count="2">
            <x v="5"/>
            <x v="6"/>
          </reference>
        </references>
      </pivotArea>
    </format>
    <format dxfId="315">
      <pivotArea dataOnly="0" labelOnly="1" outline="0" fieldPosition="0">
        <references count="1">
          <reference field="5" count="2">
            <x v="3"/>
            <x v="4"/>
          </reference>
        </references>
      </pivotArea>
    </format>
    <format dxfId="314">
      <pivotArea dataOnly="0" labelOnly="1" outline="0" fieldPosition="0">
        <references count="1">
          <reference field="5" count="3">
            <x v="0"/>
            <x v="1"/>
            <x v="2"/>
          </reference>
        </references>
      </pivotArea>
    </format>
    <format dxfId="313">
      <pivotArea dataOnly="0" labelOnly="1" outline="0" fieldPosition="0">
        <references count="1">
          <reference field="0" count="6">
            <x v="0"/>
            <x v="4"/>
            <x v="5"/>
            <x v="9"/>
            <x v="10"/>
            <x v="11"/>
          </reference>
        </references>
      </pivotArea>
    </format>
    <format dxfId="312">
      <pivotArea dataOnly="0" labelOnly="1" outline="0" fieldPosition="0">
        <references count="1">
          <reference field="3" count="9">
            <x v="25"/>
            <x v="26"/>
            <x v="27"/>
            <x v="28"/>
            <x v="29"/>
            <x v="30"/>
            <x v="31"/>
            <x v="32"/>
            <x v="33"/>
          </reference>
        </references>
      </pivotArea>
    </format>
    <format dxfId="311">
      <pivotArea type="origin" dataOnly="0" labelOnly="1" outline="0" offset="A1:B1" fieldPosition="0"/>
    </format>
    <format dxfId="310">
      <pivotArea field="0" type="button" dataOnly="0" labelOnly="1" outline="0" axis="axisCol" fieldPosition="0"/>
    </format>
    <format dxfId="309">
      <pivotArea field="3" type="button" dataOnly="0" labelOnly="1" outline="0" axis="axisCol" fieldPosition="1"/>
    </format>
    <format dxfId="308">
      <pivotArea type="topRight" dataOnly="0" labelOnly="1" outline="0" fieldPosition="0"/>
    </format>
    <format dxfId="307">
      <pivotArea type="topRight" dataOnly="0" labelOnly="1" outline="0" offset="J1:L1" fieldPosition="0"/>
    </format>
    <format dxfId="306">
      <pivotArea type="origin" dataOnly="0" labelOnly="1" outline="0" offset="A1:B1" fieldPosition="0"/>
    </format>
    <format dxfId="305">
      <pivotArea field="0" type="button" dataOnly="0" labelOnly="1" outline="0" axis="axisCol" fieldPosition="0"/>
    </format>
    <format dxfId="304">
      <pivotArea field="3" type="button" dataOnly="0" labelOnly="1" outline="0" axis="axisCol" fieldPosition="1"/>
    </format>
    <format dxfId="303">
      <pivotArea type="topRight" dataOnly="0" labelOnly="1" outline="0" fieldPosition="0"/>
    </format>
    <format dxfId="302">
      <pivotArea field="0" type="button" dataOnly="0" labelOnly="1" outline="0" axis="axisCol" fieldPosition="0"/>
    </format>
    <format dxfId="301">
      <pivotArea field="3" type="button" dataOnly="0" labelOnly="1" outline="0" axis="axisCol" fieldPosition="1"/>
    </format>
    <format dxfId="300">
      <pivotArea type="origin" dataOnly="0" labelOnly="1" outline="0" offset="A1:B1" fieldPosition="0"/>
    </format>
    <format dxfId="299">
      <pivotArea field="0" type="button" dataOnly="0" labelOnly="1" outline="0" axis="axisCol" fieldPosition="0"/>
    </format>
    <format dxfId="298">
      <pivotArea field="3" type="button" dataOnly="0" labelOnly="1" outline="0" axis="axisCol" fieldPosition="1"/>
    </format>
    <format dxfId="297">
      <pivotArea type="topRight" dataOnly="0" labelOnly="1" outline="0" fieldPosition="0"/>
    </format>
    <format dxfId="296">
      <pivotArea field="1" type="button" dataOnly="0" labelOnly="1" outline="0" axis="axisRow" fieldPosition="0"/>
    </format>
    <format dxfId="295">
      <pivotArea field="5" type="button" dataOnly="0" labelOnly="1" outline="0"/>
    </format>
    <format dxfId="294">
      <pivotArea dataOnly="0" labelOnly="1" outline="0" offset="IV256" fieldPosition="0">
        <references count="1">
          <reference field="0" count="1">
            <x v="9"/>
          </reference>
        </references>
      </pivotArea>
    </format>
    <format dxfId="293">
      <pivotArea dataOnly="0" labelOnly="1" outline="0" offset="IV256" fieldPosition="0">
        <references count="1">
          <reference field="0" count="1">
            <x v="10"/>
          </reference>
        </references>
      </pivotArea>
    </format>
    <format dxfId="292">
      <pivotArea dataOnly="0" labelOnly="1" outline="0" offset="IV256" fieldPosition="0">
        <references count="1">
          <reference field="0" count="1">
            <x v="11"/>
          </reference>
        </references>
      </pivotArea>
    </format>
    <format dxfId="291">
      <pivotArea dataOnly="0" labelOnly="1" outline="0" offset="IV256" fieldPosition="0">
        <references count="1">
          <reference field="0" count="1">
            <x v="5"/>
          </reference>
        </references>
      </pivotArea>
    </format>
    <format dxfId="290">
      <pivotArea dataOnly="0" labelOnly="1" outline="0" offset="IV256" fieldPosition="0">
        <references count="1">
          <reference field="0" count="1">
            <x v="4"/>
          </reference>
        </references>
      </pivotArea>
    </format>
    <format dxfId="289">
      <pivotArea dataOnly="0" labelOnly="1" outline="0" fieldPosition="0">
        <references count="1">
          <reference field="3" count="9">
            <x v="25"/>
            <x v="26"/>
            <x v="27"/>
            <x v="28"/>
            <x v="29"/>
            <x v="30"/>
            <x v="31"/>
            <x v="32"/>
            <x v="33"/>
          </reference>
        </references>
      </pivotArea>
    </format>
    <format dxfId="288">
      <pivotArea outline="0" collapsedLevelsAreSubtotals="1" fieldPosition="0">
        <references count="1">
          <reference field="1" count="6" selected="0">
            <x v="2"/>
            <x v="3"/>
            <x v="4"/>
            <x v="5"/>
            <x v="6"/>
            <x v="7"/>
          </reference>
        </references>
      </pivotArea>
    </format>
    <format dxfId="287">
      <pivotArea outline="0" collapsedLevelsAreSubtotals="1" fieldPosition="0">
        <references count="1">
          <reference field="5" count="2" selected="0">
            <x v="0"/>
            <x v="1"/>
          </reference>
        </references>
      </pivotArea>
    </format>
    <format dxfId="286">
      <pivotArea dataOnly="0" labelOnly="1" outline="0" fieldPosition="0">
        <references count="1">
          <reference field="1" count="6">
            <x v="2"/>
            <x v="3"/>
            <x v="4"/>
            <x v="5"/>
            <x v="6"/>
            <x v="7"/>
          </reference>
        </references>
      </pivotArea>
    </format>
    <format dxfId="285">
      <pivotArea dataOnly="0" labelOnly="1" outline="0" fieldPosition="0">
        <references count="1">
          <reference field="1" count="2" defaultSubtotal="1">
            <x v="3"/>
            <x v="6"/>
          </reference>
        </references>
      </pivotArea>
    </format>
    <format dxfId="284">
      <pivotArea dataOnly="0" labelOnly="1" outline="0" offset="IV1:IV2" fieldPosition="0">
        <references count="1">
          <reference field="1" count="1">
            <x v="8"/>
          </reference>
        </references>
      </pivotArea>
    </format>
    <format dxfId="283">
      <pivotArea dataOnly="0" labelOnly="1" outline="0" fieldPosition="0">
        <references count="1">
          <reference field="5" count="2">
            <x v="5"/>
            <x v="6"/>
          </reference>
        </references>
      </pivotArea>
    </format>
    <format dxfId="282">
      <pivotArea dataOnly="0" labelOnly="1" outline="0" fieldPosition="0">
        <references count="1">
          <reference field="5" count="2">
            <x v="3"/>
            <x v="4"/>
          </reference>
        </references>
      </pivotArea>
    </format>
    <format dxfId="281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280">
      <pivotArea type="origin" dataOnly="0" labelOnly="1" outline="0" offset="B2" fieldPosition="0"/>
    </format>
    <format dxfId="279">
      <pivotArea dataOnly="0" labelOnly="1" outline="0" offset="IV1" fieldPosition="0">
        <references count="1">
          <reference field="0" count="1">
            <x v="11"/>
          </reference>
        </references>
      </pivotArea>
    </format>
    <format dxfId="278">
      <pivotArea dataOnly="0" labelOnly="1" outline="0" offset="IV1" fieldPosition="0">
        <references count="1">
          <reference field="0" count="1">
            <x v="5"/>
          </reference>
        </references>
      </pivotArea>
    </format>
    <format dxfId="277">
      <pivotArea dataOnly="0" labelOnly="1" outline="0" offset="IV1" fieldPosition="0">
        <references count="1">
          <reference field="0" count="1">
            <x v="4"/>
          </reference>
        </references>
      </pivotArea>
    </format>
    <format dxfId="276">
      <pivotArea dataOnly="0" labelOnly="1" outline="0" fieldPosition="0">
        <references count="1">
          <reference field="3" count="10">
            <x v="25"/>
            <x v="26"/>
            <x v="27"/>
            <x v="28"/>
            <x v="29"/>
            <x v="30"/>
            <x v="31"/>
            <x v="32"/>
            <x v="33"/>
            <x v="34"/>
          </reference>
        </references>
      </pivotArea>
    </format>
    <format dxfId="275">
      <pivotArea type="origin" dataOnly="0" labelOnly="1" outline="0" offset="A2:B2" fieldPosition="0"/>
    </format>
    <format dxfId="274">
      <pivotArea field="1" type="button" dataOnly="0" labelOnly="1" outline="0" axis="axisRow" fieldPosition="0"/>
    </format>
    <format dxfId="273">
      <pivotArea field="5" type="button" dataOnly="0" labelOnly="1" outline="0"/>
    </format>
    <format dxfId="272">
      <pivotArea dataOnly="0" labelOnly="1" outline="0" fieldPosition="0">
        <references count="1">
          <reference field="0" count="3">
            <x v="4"/>
            <x v="5"/>
            <x v="11"/>
          </reference>
        </references>
      </pivotArea>
    </format>
    <format dxfId="271">
      <pivotArea dataOnly="0" labelOnly="1" outline="0" fieldPosition="0">
        <references count="1">
          <reference field="3" count="1">
            <x v="25"/>
          </reference>
        </references>
      </pivotArea>
    </format>
    <format dxfId="270">
      <pivotArea type="topRight" dataOnly="0" labelOnly="1" outline="0" offset="A1:K1" fieldPosition="0"/>
    </format>
    <format dxfId="269">
      <pivotArea dataOnly="0" labelOnly="1" outline="0" fieldPosition="0">
        <references count="1">
          <reference field="0" count="3">
            <x v="4"/>
            <x v="5"/>
            <x v="11"/>
          </reference>
        </references>
      </pivotArea>
    </format>
    <format dxfId="268">
      <pivotArea dataOnly="0" labelOnly="1" outline="0" fieldPosition="0">
        <references count="1">
          <reference field="0" count="1">
            <x v="0"/>
          </reference>
        </references>
      </pivotArea>
    </format>
    <format dxfId="267">
      <pivotArea dataOnly="0" labelOnly="1" outline="0" fieldPosition="0">
        <references count="1">
          <reference field="3" count="10">
            <x v="25"/>
            <x v="26"/>
            <x v="27"/>
            <x v="28"/>
            <x v="29"/>
            <x v="30"/>
            <x v="31"/>
            <x v="32"/>
            <x v="33"/>
            <x v="34"/>
          </reference>
        </references>
      </pivotArea>
    </format>
    <format dxfId="266">
      <pivotArea dataOnly="0" labelOnly="1" outline="0" fieldPosition="0">
        <references count="1">
          <reference field="0" count="3">
            <x v="4"/>
            <x v="5"/>
            <x v="11"/>
          </reference>
        </references>
      </pivotArea>
    </format>
    <format dxfId="265">
      <pivotArea dataOnly="0" labelOnly="1" outline="0" fieldPosition="0">
        <references count="1">
          <reference field="0" count="1">
            <x v="0"/>
          </reference>
        </references>
      </pivotArea>
    </format>
    <format dxfId="264">
      <pivotArea dataOnly="0" labelOnly="1" outline="0" fieldPosition="0">
        <references count="1">
          <reference field="3" count="10">
            <x v="25"/>
            <x v="26"/>
            <x v="27"/>
            <x v="28"/>
            <x v="29"/>
            <x v="30"/>
            <x v="31"/>
            <x v="32"/>
            <x v="33"/>
            <x v="34"/>
          </reference>
        </references>
      </pivotArea>
    </format>
    <format dxfId="263">
      <pivotArea dataOnly="0" labelOnly="1" outline="0" fieldPosition="0">
        <references count="1">
          <reference field="0" count="3">
            <x v="4"/>
            <x v="5"/>
            <x v="11"/>
          </reference>
        </references>
      </pivotArea>
    </format>
    <format dxfId="262">
      <pivotArea dataOnly="0" labelOnly="1" outline="0" fieldPosition="0">
        <references count="1">
          <reference field="0" count="1">
            <x v="0"/>
          </reference>
        </references>
      </pivotArea>
    </format>
    <format dxfId="261">
      <pivotArea dataOnly="0" labelOnly="1" outline="0" fieldPosition="0">
        <references count="1">
          <reference field="3" count="10">
            <x v="25"/>
            <x v="26"/>
            <x v="27"/>
            <x v="28"/>
            <x v="29"/>
            <x v="30"/>
            <x v="31"/>
            <x v="32"/>
            <x v="33"/>
            <x v="34"/>
          </reference>
        </references>
      </pivotArea>
    </format>
    <format dxfId="260">
      <pivotArea dataOnly="0" labelOnly="1" outline="0" fieldPosition="0">
        <references count="1">
          <reference field="3" count="2">
            <x v="34"/>
            <x v="35"/>
          </reference>
        </references>
      </pivotArea>
    </format>
    <format dxfId="259">
      <pivotArea type="topRight" dataOnly="0" labelOnly="1" outline="0" offset="L1" fieldPosition="0"/>
    </format>
    <format dxfId="258">
      <pivotArea dataOnly="0" labelOnly="1" outline="0" fieldPosition="0">
        <references count="1">
          <reference field="0" count="3">
            <x v="4"/>
            <x v="5"/>
            <x v="11"/>
          </reference>
        </references>
      </pivotArea>
    </format>
    <format dxfId="257">
      <pivotArea dataOnly="0" labelOnly="1" outline="0" fieldPosition="0">
        <references count="1">
          <reference field="1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56">
      <pivotArea dataOnly="0" labelOnly="1" outline="0" fieldPosition="0">
        <references count="1">
          <reference field="1" count="3" defaultSubtotal="1">
            <x v="3"/>
            <x v="6"/>
            <x v="8"/>
          </reference>
        </references>
      </pivotArea>
    </format>
    <format dxfId="255">
      <pivotArea dataOnly="0" labelOnly="1" grandRow="1" outline="0" fieldPosition="0"/>
    </format>
    <format dxfId="254">
      <pivotArea dataOnly="0" labelOnly="1" outline="0" fieldPosition="0">
        <references count="1">
          <reference field="5" count="2">
            <x v="5"/>
            <x v="6"/>
          </reference>
        </references>
      </pivotArea>
    </format>
    <format dxfId="253">
      <pivotArea dataOnly="0" labelOnly="1" outline="0" fieldPosition="0">
        <references count="1">
          <reference field="5" count="2">
            <x v="3"/>
            <x v="4"/>
          </reference>
        </references>
      </pivotArea>
    </format>
    <format dxfId="252">
      <pivotArea dataOnly="0" labelOnly="1" outline="0" fieldPosition="0">
        <references count="1">
          <reference field="5" count="3">
            <x v="0"/>
            <x v="1"/>
            <x v="2"/>
          </reference>
        </references>
      </pivotArea>
    </format>
    <format dxfId="251">
      <pivotArea dataOnly="0" grandRow="1" outline="0" axis="axisRow" fieldPosition="0"/>
    </format>
    <format dxfId="250">
      <pivotArea outline="0" collapsedLevelsAreSubtotals="1" fieldPosition="0">
        <references count="1">
          <reference field="1" count="12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49">
      <pivotArea dataOnly="0" labelOnly="1" outline="0" fieldPosition="0">
        <references count="1">
          <reference field="1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48">
      <pivotArea dataOnly="0" labelOnly="1" outline="0" fieldPosition="0">
        <references count="1">
          <reference field="1" count="3" defaultSubtotal="1">
            <x v="3"/>
            <x v="6"/>
            <x v="8"/>
          </reference>
        </references>
      </pivotArea>
    </format>
    <format dxfId="247">
      <pivotArea dataOnly="0" labelOnly="1" outline="0" fieldPosition="0">
        <references count="1">
          <reference field="5" count="2">
            <x v="5"/>
            <x v="6"/>
          </reference>
        </references>
      </pivotArea>
    </format>
    <format dxfId="246">
      <pivotArea dataOnly="0" labelOnly="1" outline="0" fieldPosition="0">
        <references count="1">
          <reference field="5" count="2">
            <x v="3"/>
            <x v="4"/>
          </reference>
        </references>
      </pivotArea>
    </format>
    <format dxfId="245">
      <pivotArea dataOnly="0" labelOnly="1" outline="0" fieldPosition="0">
        <references count="1">
          <reference field="5" count="3">
            <x v="0"/>
            <x v="1"/>
            <x v="2"/>
          </reference>
        </references>
      </pivotArea>
    </format>
    <format dxfId="244">
      <pivotArea dataOnly="0" labelOnly="1" outline="0" fieldPosition="0">
        <references count="1">
          <reference field="3" count="1">
            <x v="36"/>
          </reference>
        </references>
      </pivotArea>
    </format>
    <format dxfId="243">
      <pivotArea outline="0" collapsedLevelsAreSubtotals="1" fieldPosition="0">
        <references count="1">
          <reference field="1" count="12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42">
      <pivotArea dataOnly="0" labelOnly="1" outline="0" fieldPosition="0">
        <references count="1">
          <reference field="1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41">
      <pivotArea dataOnly="0" labelOnly="1" outline="0" fieldPosition="0">
        <references count="1">
          <reference field="1" count="3" defaultSubtotal="1">
            <x v="3"/>
            <x v="6"/>
            <x v="8"/>
          </reference>
        </references>
      </pivotArea>
    </format>
    <format dxfId="240">
      <pivotArea dataOnly="0" labelOnly="1" outline="0" fieldPosition="0">
        <references count="1">
          <reference field="5" count="2">
            <x v="5"/>
            <x v="6"/>
          </reference>
        </references>
      </pivotArea>
    </format>
    <format dxfId="239">
      <pivotArea dataOnly="0" labelOnly="1" outline="0" fieldPosition="0">
        <references count="1">
          <reference field="5" count="2">
            <x v="3"/>
            <x v="4"/>
          </reference>
        </references>
      </pivotArea>
    </format>
    <format dxfId="238">
      <pivotArea dataOnly="0" labelOnly="1" outline="0" fieldPosition="0">
        <references count="1">
          <reference field="5" count="3">
            <x v="0"/>
            <x v="1"/>
            <x v="2"/>
          </reference>
        </references>
      </pivotArea>
    </format>
    <format dxfId="237">
      <pivotArea dataOnly="0" labelOnly="1" outline="0" offset="IV256" fieldPosition="0">
        <references count="1">
          <reference field="0" count="1">
            <x v="11"/>
          </reference>
        </references>
      </pivotArea>
    </format>
    <format dxfId="236">
      <pivotArea dataOnly="0" labelOnly="1" outline="0" offset="IV256" fieldPosition="0">
        <references count="1">
          <reference field="0" count="1">
            <x v="5"/>
          </reference>
        </references>
      </pivotArea>
    </format>
    <format dxfId="235">
      <pivotArea dataOnly="0" labelOnly="1" outline="0" offset="IV256" fieldPosition="0">
        <references count="1">
          <reference field="0" count="1">
            <x v="4"/>
          </reference>
        </references>
      </pivotArea>
    </format>
    <format dxfId="234">
      <pivotArea type="topRight" dataOnly="0" labelOnly="1" outline="0" offset="M1" fieldPosition="0"/>
    </format>
    <format dxfId="233">
      <pivotArea type="topRight" dataOnly="0" labelOnly="1" outline="0" offset="M1" fieldPosition="0"/>
    </format>
    <format dxfId="232">
      <pivotArea type="topRight" dataOnly="0" labelOnly="1" outline="0" offset="B1" fieldPosition="0"/>
    </format>
    <format dxfId="231">
      <pivotArea outline="0" collapsedLevelsAreSubtotals="1" fieldPosition="0"/>
    </format>
    <format dxfId="230">
      <pivotArea type="origin" dataOnly="0" labelOnly="1" outline="0" offset="A2:B2" fieldPosition="0"/>
    </format>
    <format dxfId="229">
      <pivotArea field="1" type="button" dataOnly="0" labelOnly="1" outline="0" axis="axisRow" fieldPosition="0"/>
    </format>
    <format dxfId="228">
      <pivotArea field="5" type="button" dataOnly="0" labelOnly="1" outline="0"/>
    </format>
    <format dxfId="227">
      <pivotArea dataOnly="0" labelOnly="1" outline="0" fieldPosition="0">
        <references count="1">
          <reference field="1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26">
      <pivotArea dataOnly="0" labelOnly="1" outline="0" fieldPosition="0">
        <references count="1">
          <reference field="1" count="3" defaultSubtotal="1">
            <x v="3"/>
            <x v="6"/>
            <x v="8"/>
          </reference>
        </references>
      </pivotArea>
    </format>
    <format dxfId="225">
      <pivotArea dataOnly="0" labelOnly="1" grandRow="1" outline="0" fieldPosition="0"/>
    </format>
    <format dxfId="224">
      <pivotArea dataOnly="0" labelOnly="1" outline="0" fieldPosition="0">
        <references count="1">
          <reference field="5" count="2">
            <x v="5"/>
            <x v="6"/>
          </reference>
        </references>
      </pivotArea>
    </format>
    <format dxfId="223">
      <pivotArea dataOnly="0" labelOnly="1" outline="0" fieldPosition="0">
        <references count="1">
          <reference field="5" count="2">
            <x v="3"/>
            <x v="4"/>
          </reference>
        </references>
      </pivotArea>
    </format>
    <format dxfId="222">
      <pivotArea dataOnly="0" labelOnly="1" outline="0" fieldPosition="0">
        <references count="1">
          <reference field="5" count="3">
            <x v="0"/>
            <x v="1"/>
            <x v="2"/>
          </reference>
        </references>
      </pivotArea>
    </format>
    <format dxfId="221">
      <pivotArea dataOnly="0" labelOnly="1" outline="0" fieldPosition="0">
        <references count="1">
          <reference field="0" count="4">
            <x v="0"/>
            <x v="1"/>
            <x v="4"/>
            <x v="5"/>
          </reference>
        </references>
      </pivotArea>
    </format>
    <format dxfId="220">
      <pivotArea dataOnly="0" labelOnly="1" outline="0" fieldPosition="0">
        <references count="1">
          <reference field="3" count="1">
            <x v="13"/>
          </reference>
        </references>
      </pivotArea>
    </format>
    <format dxfId="219">
      <pivotArea type="origin" dataOnly="0" labelOnly="1" outline="0" offset="A2:B2" fieldPosition="0"/>
    </format>
    <format dxfId="218">
      <pivotArea field="1" type="button" dataOnly="0" labelOnly="1" outline="0" axis="axisRow" fieldPosition="0"/>
    </format>
    <format dxfId="217">
      <pivotArea field="5" type="button" dataOnly="0" labelOnly="1" outline="0"/>
    </format>
    <format dxfId="216">
      <pivotArea dataOnly="0" labelOnly="1" outline="0" fieldPosition="0">
        <references count="1">
          <reference field="0" count="4">
            <x v="0"/>
            <x v="1"/>
            <x v="4"/>
            <x v="5"/>
          </reference>
        </references>
      </pivotArea>
    </format>
    <format dxfId="215">
      <pivotArea dataOnly="0" labelOnly="1" outline="0" fieldPosition="0">
        <references count="1">
          <reference field="3" count="1">
            <x v="13"/>
          </reference>
        </references>
      </pivotArea>
    </format>
    <format dxfId="214">
      <pivotArea outline="0" collapsedLevelsAreSubtotals="1" fieldPosition="0">
        <references count="1">
          <reference field="1" count="12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13">
      <pivotArea dataOnly="0" labelOnly="1" outline="0" fieldPosition="0">
        <references count="1">
          <reference field="1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12">
      <pivotArea dataOnly="0" labelOnly="1" outline="0" fieldPosition="0">
        <references count="1">
          <reference field="1" count="3" defaultSubtotal="1">
            <x v="3"/>
            <x v="6"/>
            <x v="8"/>
          </reference>
        </references>
      </pivotArea>
    </format>
    <format dxfId="211">
      <pivotArea dataOnly="0" labelOnly="1" outline="0" fieldPosition="0">
        <references count="1">
          <reference field="5" count="2">
            <x v="5"/>
            <x v="6"/>
          </reference>
        </references>
      </pivotArea>
    </format>
    <format dxfId="210">
      <pivotArea dataOnly="0" labelOnly="1" outline="0" fieldPosition="0">
        <references count="1">
          <reference field="5" count="2">
            <x v="3"/>
            <x v="4"/>
          </reference>
        </references>
      </pivotArea>
    </format>
    <format dxfId="209">
      <pivotArea dataOnly="0" labelOnly="1" outline="0" fieldPosition="0">
        <references count="1">
          <reference field="5" count="3">
            <x v="0"/>
            <x v="1"/>
            <x v="2"/>
          </reference>
        </references>
      </pivotArea>
    </format>
    <format dxfId="208">
      <pivotArea outline="0" collapsedLevelsAreSubtotals="1" fieldPosition="0"/>
    </format>
    <format dxfId="207">
      <pivotArea dataOnly="0" labelOnly="1" outline="0" fieldPosition="0">
        <references count="1">
          <reference field="0" count="1">
            <x v="1"/>
          </reference>
        </references>
      </pivotArea>
    </format>
    <format dxfId="206">
      <pivotArea outline="0" collapsedLevelsAreSubtotals="1" fieldPosition="0">
        <references count="1">
          <reference field="1" count="3" selected="0" defaultSubtotal="1">
            <x v="3"/>
            <x v="4"/>
            <x v="5"/>
          </reference>
        </references>
      </pivotArea>
    </format>
    <format dxfId="205">
      <pivotArea outline="0" collapsedLevelsAreSubtotals="1" fieldPosition="0">
        <references count="1">
          <reference field="5" count="2" selected="0">
            <x v="3"/>
            <x v="4"/>
          </reference>
        </references>
      </pivotArea>
    </format>
    <format dxfId="204">
      <pivotArea dataOnly="0" labelOnly="1" outline="0" fieldPosition="0">
        <references count="1">
          <reference field="1" count="4">
            <x v="3"/>
            <x v="4"/>
            <x v="5"/>
            <x v="6"/>
          </reference>
        </references>
      </pivotArea>
    </format>
    <format dxfId="203">
      <pivotArea dataOnly="0" labelOnly="1" outline="0" fieldPosition="0">
        <references count="1">
          <reference field="1" count="1" defaultSubtotal="1">
            <x v="3"/>
          </reference>
        </references>
      </pivotArea>
    </format>
    <format dxfId="202">
      <pivotArea dataOnly="0" labelOnly="1" outline="0" fieldPosition="0">
        <references count="1">
          <reference field="5" count="2">
            <x v="5"/>
            <x v="6"/>
          </reference>
        </references>
      </pivotArea>
    </format>
    <format dxfId="201">
      <pivotArea dataOnly="0" labelOnly="1" outline="0" fieldPosition="0">
        <references count="1">
          <reference field="5" count="2">
            <x v="3"/>
            <x v="4"/>
          </reference>
        </references>
      </pivotArea>
    </format>
    <format dxfId="200">
      <pivotArea type="origin" dataOnly="0" labelOnly="1" outline="0" offset="A2:B2" fieldPosition="0"/>
    </format>
    <format dxfId="199">
      <pivotArea dataOnly="0" labelOnly="1" outline="0" offset="IV256" fieldPosition="0">
        <references count="1">
          <reference field="0" count="1">
            <x v="1"/>
          </reference>
        </references>
      </pivotArea>
    </format>
    <format dxfId="198">
      <pivotArea dataOnly="0" labelOnly="1" outline="0" fieldPosition="0">
        <references count="1">
          <reference field="3" count="1">
            <x v="14"/>
          </reference>
        </references>
      </pivotArea>
    </format>
    <format dxfId="197">
      <pivotArea outline="0" collapsedLevelsAreSubtotals="1" fieldPosition="0">
        <references count="1">
          <reference field="1" count="1" selected="0" defaultSubtotal="1">
            <x v="3"/>
          </reference>
        </references>
      </pivotArea>
    </format>
    <format dxfId="196">
      <pivotArea dataOnly="0" labelOnly="1" outline="0" fieldPosition="0">
        <references count="1">
          <reference field="1" count="1">
            <x v="3"/>
          </reference>
        </references>
      </pivotArea>
    </format>
    <format dxfId="195">
      <pivotArea dataOnly="0" labelOnly="1" outline="0" fieldPosition="0">
        <references count="1">
          <reference field="1" count="1" defaultSubtotal="1">
            <x v="3"/>
          </reference>
        </references>
      </pivotArea>
    </format>
    <format dxfId="194">
      <pivotArea dataOnly="0" labelOnly="1" outline="0" fieldPosition="0">
        <references count="1">
          <reference field="5" count="2">
            <x v="5"/>
            <x v="6"/>
          </reference>
        </references>
      </pivotArea>
    </format>
    <format dxfId="193">
      <pivotArea dataOnly="0" labelOnly="1" outline="0" offset="IV1" fieldPosition="0">
        <references count="1">
          <reference field="0" count="1">
            <x v="13"/>
          </reference>
        </references>
      </pivotArea>
    </format>
    <format dxfId="192">
      <pivotArea dataOnly="0" labelOnly="1" outline="0" offset="IV1" fieldPosition="0">
        <references count="1">
          <reference field="0" count="1">
            <x v="14"/>
          </reference>
        </references>
      </pivotArea>
    </format>
    <format dxfId="191">
      <pivotArea dataOnly="0" labelOnly="1" outline="0" offset="IV1" fieldPosition="0">
        <references count="1">
          <reference field="0" count="1">
            <x v="6"/>
          </reference>
        </references>
      </pivotArea>
    </format>
    <format dxfId="190">
      <pivotArea dataOnly="0" labelOnly="1" outline="0" offset="IV1" fieldPosition="0">
        <references count="1">
          <reference field="0" count="1">
            <x v="7"/>
          </reference>
        </references>
      </pivotArea>
    </format>
    <format dxfId="189">
      <pivotArea dataOnly="0" labelOnly="1" outline="0" offset="IV1" fieldPosition="0">
        <references count="1">
          <reference field="0" count="1">
            <x v="8"/>
          </reference>
        </references>
      </pivotArea>
    </format>
    <format dxfId="188">
      <pivotArea dataOnly="0" labelOnly="1" outline="0" offset="IV1" fieldPosition="0">
        <references count="1">
          <reference field="0" count="1">
            <x v="9"/>
          </reference>
        </references>
      </pivotArea>
    </format>
    <format dxfId="187">
      <pivotArea dataOnly="0" labelOnly="1" outline="0" offset="IV1" fieldPosition="0">
        <references count="1">
          <reference field="0" count="1">
            <x v="10"/>
          </reference>
        </references>
      </pivotArea>
    </format>
    <format dxfId="186">
      <pivotArea outline="0" collapsedLevelsAreSubtotals="1" fieldPosition="0">
        <references count="1">
          <reference field="5" count="2" selected="0">
            <x v="5"/>
            <x v="6"/>
          </reference>
        </references>
      </pivotArea>
    </format>
    <format dxfId="185">
      <pivotArea dataOnly="0" labelOnly="1" outline="0" fieldPosition="0">
        <references count="1">
          <reference field="3" count="2">
            <x v="13"/>
            <x v="14"/>
          </reference>
        </references>
      </pivotArea>
    </format>
    <format dxfId="184">
      <pivotArea dataOnly="0" labelOnly="1" outline="0" offset="B256:C256" fieldPosition="0">
        <references count="1">
          <reference field="0" count="1">
            <x v="1"/>
          </reference>
        </references>
      </pivotArea>
    </format>
    <format dxfId="183">
      <pivotArea dataOnly="0" labelOnly="1" outline="0" offset="C256:F256" fieldPosition="0">
        <references count="1">
          <reference field="0" count="1">
            <x v="1"/>
          </reference>
        </references>
      </pivotArea>
    </format>
    <format dxfId="182">
      <pivotArea dataOnly="0" labelOnly="1" outline="0" offset="B256:IV256" fieldPosition="0">
        <references count="1">
          <reference field="0" count="1">
            <x v="1"/>
          </reference>
        </references>
      </pivotArea>
    </format>
    <format dxfId="181">
      <pivotArea type="topRight" dataOnly="0" labelOnly="1" outline="0" fieldPosition="0"/>
    </format>
    <format dxfId="180">
      <pivotArea type="origin" dataOnly="0" labelOnly="1" outline="0" offset="A2:B2" fieldPosition="0"/>
    </format>
    <format dxfId="179">
      <pivotArea field="1" type="button" dataOnly="0" labelOnly="1" outline="0" axis="axisRow" fieldPosition="0"/>
    </format>
    <format dxfId="178">
      <pivotArea field="5" type="button" dataOnly="0" labelOnly="1" outline="0"/>
    </format>
    <format dxfId="177">
      <pivotArea dataOnly="0" labelOnly="1" outline="0" fieldPosition="0">
        <references count="1">
          <reference field="0" count="5">
            <x v="0"/>
            <x v="1"/>
            <x v="4"/>
            <x v="5"/>
            <x v="11"/>
          </reference>
        </references>
      </pivotArea>
    </format>
    <format dxfId="176">
      <pivotArea dataOnly="0" labelOnly="1" outline="0" fieldPosition="0">
        <references count="1">
          <reference field="3" count="7">
            <x v="13"/>
            <x v="14"/>
            <x v="15"/>
            <x v="16"/>
            <x v="17"/>
            <x v="18"/>
            <x v="19"/>
          </reference>
        </references>
      </pivotArea>
    </format>
    <format dxfId="175">
      <pivotArea outline="0" collapsedLevelsAreSubtotals="1" fieldPosition="0"/>
    </format>
    <format dxfId="174">
      <pivotArea type="origin" dataOnly="0" labelOnly="1" outline="0" offset="A2:B2" fieldPosition="0"/>
    </format>
    <format dxfId="173">
      <pivotArea field="1" type="button" dataOnly="0" labelOnly="1" outline="0" axis="axisRow" fieldPosition="0"/>
    </format>
    <format dxfId="172">
      <pivotArea field="5" type="button" dataOnly="0" labelOnly="1" outline="0"/>
    </format>
    <format dxfId="171">
      <pivotArea dataOnly="0" labelOnly="1" outline="0" fieldPosition="0">
        <references count="1">
          <reference field="1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70">
      <pivotArea dataOnly="0" labelOnly="1" outline="0" fieldPosition="0">
        <references count="1">
          <reference field="1" count="3" defaultSubtotal="1">
            <x v="3"/>
            <x v="6"/>
            <x v="8"/>
          </reference>
        </references>
      </pivotArea>
    </format>
    <format dxfId="169">
      <pivotArea dataOnly="0" labelOnly="1" grandRow="1" outline="0" fieldPosition="0"/>
    </format>
    <format dxfId="168">
      <pivotArea dataOnly="0" labelOnly="1" outline="0" fieldPosition="0">
        <references count="1">
          <reference field="5" count="2">
            <x v="5"/>
            <x v="6"/>
          </reference>
        </references>
      </pivotArea>
    </format>
    <format dxfId="167">
      <pivotArea dataOnly="0" labelOnly="1" outline="0" fieldPosition="0">
        <references count="1">
          <reference field="5" count="2">
            <x v="3"/>
            <x v="4"/>
          </reference>
        </references>
      </pivotArea>
    </format>
    <format dxfId="166">
      <pivotArea dataOnly="0" labelOnly="1" outline="0" fieldPosition="0">
        <references count="1">
          <reference field="5" count="3">
            <x v="0"/>
            <x v="1"/>
            <x v="2"/>
          </reference>
        </references>
      </pivotArea>
    </format>
    <format dxfId="165">
      <pivotArea dataOnly="0" labelOnly="1" outline="0" fieldPosition="0">
        <references count="1">
          <reference field="0" count="5">
            <x v="0"/>
            <x v="1"/>
            <x v="4"/>
            <x v="5"/>
            <x v="11"/>
          </reference>
        </references>
      </pivotArea>
    </format>
    <format dxfId="164">
      <pivotArea dataOnly="0" labelOnly="1" outline="0" fieldPosition="0">
        <references count="1">
          <reference field="3" count="7">
            <x v="13"/>
            <x v="14"/>
            <x v="15"/>
            <x v="16"/>
            <x v="17"/>
            <x v="18"/>
            <x v="19"/>
          </reference>
        </references>
      </pivotArea>
    </format>
    <format dxfId="163">
      <pivotArea dataOnly="0" labelOnly="1" outline="0" offset="B256:IV256" fieldPosition="0">
        <references count="1">
          <reference field="0" count="1">
            <x v="1"/>
          </reference>
        </references>
      </pivotArea>
    </format>
    <format dxfId="162">
      <pivotArea dataOnly="0" labelOnly="1" outline="0" offset="B256:IV256" fieldPosition="0">
        <references count="1">
          <reference field="0" count="1">
            <x v="1"/>
          </reference>
        </references>
      </pivotArea>
    </format>
    <format dxfId="161">
      <pivotArea type="origin" dataOnly="0" labelOnly="1" outline="0" fieldPosition="0"/>
    </format>
    <format dxfId="160">
      <pivotArea field="0" type="button" dataOnly="0" labelOnly="1" outline="0" axis="axisCol" fieldPosition="0"/>
    </format>
    <format dxfId="159">
      <pivotArea field="3" type="button" dataOnly="0" labelOnly="1" outline="0" axis="axisCol" fieldPosition="1"/>
    </format>
    <format dxfId="158">
      <pivotArea type="topRight" dataOnly="0" labelOnly="1" outline="0" fieldPosition="0"/>
    </format>
    <format dxfId="157">
      <pivotArea field="1" type="button" dataOnly="0" labelOnly="1" outline="0" axis="axisRow" fieldPosition="0"/>
    </format>
    <format dxfId="156">
      <pivotArea field="5" type="button" dataOnly="0" labelOnly="1" outline="0"/>
    </format>
    <format dxfId="155">
      <pivotArea dataOnly="0" labelOnly="1" outline="0" fieldPosition="0">
        <references count="1">
          <reference field="0" count="5">
            <x v="0"/>
            <x v="1"/>
            <x v="4"/>
            <x v="5"/>
            <x v="11"/>
          </reference>
        </references>
      </pivotArea>
    </format>
    <format dxfId="154">
      <pivotArea dataOnly="0" labelOnly="1" outline="0" fieldPosition="0">
        <references count="1">
          <reference field="3" count="7">
            <x v="13"/>
            <x v="14"/>
            <x v="15"/>
            <x v="16"/>
            <x v="17"/>
            <x v="18"/>
            <x v="19"/>
          </reference>
        </references>
      </pivotArea>
    </format>
    <format dxfId="153">
      <pivotArea dataOnly="0" labelOnly="1" outline="0" offset="B256:IV256" fieldPosition="0">
        <references count="1">
          <reference field="0" count="1">
            <x v="1"/>
          </reference>
        </references>
      </pivotArea>
    </format>
    <format dxfId="152">
      <pivotArea type="topRight" dataOnly="0" labelOnly="1" outline="0" fieldPosition="0"/>
    </format>
    <format dxfId="151">
      <pivotArea outline="0" collapsedLevelsAreSubtotals="1" fieldPosition="0">
        <references count="1">
          <reference field="0" count="2" selected="0">
            <x v="5"/>
            <x v="11"/>
          </reference>
        </references>
      </pivotArea>
    </format>
    <format dxfId="150">
      <pivotArea field="0" type="button" dataOnly="0" labelOnly="1" outline="0" axis="axisCol" fieldPosition="0"/>
    </format>
    <format dxfId="149">
      <pivotArea field="3" type="button" dataOnly="0" labelOnly="1" outline="0" axis="axisCol" fieldPosition="1"/>
    </format>
    <format dxfId="148">
      <pivotArea dataOnly="0" labelOnly="1" outline="0" fieldPosition="0">
        <references count="1">
          <reference field="0" count="2">
            <x v="5"/>
            <x v="11"/>
          </reference>
        </references>
      </pivotArea>
    </format>
    <format dxfId="147">
      <pivotArea type="origin" dataOnly="0" labelOnly="1" outline="0" offset="A2:B2" fieldPosition="0"/>
    </format>
    <format dxfId="146">
      <pivotArea dataOnly="0" labelOnly="1" outline="0" offset="A256" fieldPosition="0">
        <references count="1">
          <reference field="0" count="1">
            <x v="1"/>
          </reference>
        </references>
      </pivotArea>
    </format>
    <format dxfId="145">
      <pivotArea type="all" dataOnly="0" outline="0" fieldPosition="0"/>
    </format>
    <format dxfId="144">
      <pivotArea outline="0" collapsedLevelsAreSubtotals="1" fieldPosition="0"/>
    </format>
    <format dxfId="143">
      <pivotArea type="origin" dataOnly="0" labelOnly="1" outline="0" fieldPosition="0"/>
    </format>
    <format dxfId="142">
      <pivotArea field="0" type="button" dataOnly="0" labelOnly="1" outline="0" axis="axisCol" fieldPosition="0"/>
    </format>
    <format dxfId="141">
      <pivotArea field="3" type="button" dataOnly="0" labelOnly="1" outline="0" axis="axisCol" fieldPosition="1"/>
    </format>
    <format dxfId="140">
      <pivotArea type="topRight" dataOnly="0" labelOnly="1" outline="0" fieldPosition="0"/>
    </format>
    <format dxfId="139">
      <pivotArea field="1" type="button" dataOnly="0" labelOnly="1" outline="0" axis="axisRow" fieldPosition="0"/>
    </format>
    <format dxfId="138">
      <pivotArea field="5" type="button" dataOnly="0" labelOnly="1" outline="0"/>
    </format>
    <format dxfId="137">
      <pivotArea dataOnly="0" labelOnly="1" outline="0" fieldPosition="0">
        <references count="1">
          <reference field="1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36">
      <pivotArea dataOnly="0" labelOnly="1" outline="0" fieldPosition="0">
        <references count="1">
          <reference field="1" count="3" defaultSubtotal="1">
            <x v="3"/>
            <x v="6"/>
            <x v="8"/>
          </reference>
        </references>
      </pivotArea>
    </format>
    <format dxfId="135">
      <pivotArea dataOnly="0" labelOnly="1" grandRow="1" outline="0" fieldPosition="0"/>
    </format>
    <format dxfId="134">
      <pivotArea dataOnly="0" labelOnly="1" outline="0" fieldPosition="0">
        <references count="1">
          <reference field="5" count="2">
            <x v="5"/>
            <x v="6"/>
          </reference>
        </references>
      </pivotArea>
    </format>
    <format dxfId="133">
      <pivotArea dataOnly="0" labelOnly="1" outline="0" fieldPosition="0">
        <references count="1">
          <reference field="5" count="2">
            <x v="3"/>
            <x v="4"/>
          </reference>
        </references>
      </pivotArea>
    </format>
    <format dxfId="132">
      <pivotArea dataOnly="0" labelOnly="1" outline="0" fieldPosition="0">
        <references count="1">
          <reference field="5" count="3">
            <x v="0"/>
            <x v="1"/>
            <x v="2"/>
          </reference>
        </references>
      </pivotArea>
    </format>
    <format dxfId="131">
      <pivotArea dataOnly="0" labelOnly="1" outline="0" fieldPosition="0">
        <references count="1">
          <reference field="0" count="5">
            <x v="0"/>
            <x v="1"/>
            <x v="4"/>
            <x v="5"/>
            <x v="11"/>
          </reference>
        </references>
      </pivotArea>
    </format>
    <format dxfId="130">
      <pivotArea dataOnly="0" labelOnly="1" outline="0" fieldPosition="0">
        <references count="1">
          <reference field="3" count="7">
            <x v="13"/>
            <x v="14"/>
            <x v="15"/>
            <x v="16"/>
            <x v="17"/>
            <x v="18"/>
            <x v="19"/>
          </reference>
        </references>
      </pivotArea>
    </format>
    <format dxfId="129">
      <pivotArea type="topRight" dataOnly="0" labelOnly="1" outline="0" fieldPosition="0"/>
    </format>
    <format dxfId="128">
      <pivotArea dataOnly="0" labelOnly="1" outline="0" offset="B256:IV256" fieldPosition="0">
        <references count="1">
          <reference field="0" count="1">
            <x v="1"/>
          </reference>
        </references>
      </pivotArea>
    </format>
    <format dxfId="127">
      <pivotArea type="origin" dataOnly="0" labelOnly="1" outline="0" offset="B1" fieldPosition="0"/>
    </format>
    <format dxfId="126">
      <pivotArea type="origin" dataOnly="0" labelOnly="1" outline="0" offset="A1" fieldPosition="0"/>
    </format>
    <format dxfId="125">
      <pivotArea type="origin" dataOnly="0" labelOnly="1" outline="0" offset="A2" fieldPosition="0"/>
    </format>
    <format dxfId="124">
      <pivotArea type="origin" dataOnly="0" labelOnly="1" outline="0" offset="B2" fieldPosition="0"/>
    </format>
    <format dxfId="123">
      <pivotArea dataOnly="0" labelOnly="1" outline="0" fieldPosition="0">
        <references count="1">
          <reference field="3" count="1">
            <x v="20"/>
          </reference>
        </references>
      </pivotArea>
    </format>
    <format dxfId="122">
      <pivotArea type="origin" dataOnly="0" labelOnly="1" outline="0" fieldPosition="0"/>
    </format>
    <format dxfId="121">
      <pivotArea dataOnly="0" labelOnly="1" outline="0" fieldPosition="0">
        <references count="1">
          <reference field="3" count="1">
            <x v="21"/>
          </reference>
        </references>
      </pivotArea>
    </format>
    <format dxfId="120">
      <pivotArea dataOnly="0" labelOnly="1" outline="0" fieldPosition="0">
        <references count="1">
          <reference field="3" count="1">
            <x v="21"/>
          </reference>
        </references>
      </pivotArea>
    </format>
    <format dxfId="119">
      <pivotArea dataOnly="0" labelOnly="1" outline="0" fieldPosition="0">
        <references count="1">
          <reference field="3" count="1">
            <x v="21"/>
          </reference>
        </references>
      </pivotArea>
    </format>
    <format dxfId="118">
      <pivotArea dataOnly="0" labelOnly="1" outline="0" offset="IV256" fieldPosition="0">
        <references count="1">
          <reference field="0" count="1">
            <x v="5"/>
          </reference>
        </references>
      </pivotArea>
    </format>
    <format dxfId="117">
      <pivotArea dataOnly="0" labelOnly="1" outline="0" offset="IV256" fieldPosition="0">
        <references count="1">
          <reference field="0" count="1">
            <x v="4"/>
          </reference>
        </references>
      </pivotArea>
    </format>
    <format dxfId="116">
      <pivotArea dataOnly="0" labelOnly="1" outline="0" offset="IV256" fieldPosition="0">
        <references count="1">
          <reference field="0" count="1">
            <x v="0"/>
          </reference>
        </references>
      </pivotArea>
    </format>
    <format dxfId="115">
      <pivotArea dataOnly="0" labelOnly="1" outline="0" fieldPosition="0">
        <references count="1">
          <reference field="3" count="10"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14">
      <pivotArea type="topRight" dataOnly="0" labelOnly="1" outline="0" fieldPosition="0"/>
    </format>
    <format dxfId="113">
      <pivotArea dataOnly="0" labelOnly="1" outline="0" offset="IV1" fieldPosition="0">
        <references count="1">
          <reference field="0" count="1">
            <x v="0"/>
          </reference>
        </references>
      </pivotArea>
    </format>
    <format dxfId="112">
      <pivotArea dataOnly="0" labelOnly="1" outline="0" fieldPosition="0">
        <references count="1">
          <reference field="0" count="1">
            <x v="1"/>
          </reference>
        </references>
      </pivotArea>
    </format>
    <format dxfId="111">
      <pivotArea type="topRight" dataOnly="0" labelOnly="1" outline="0" fieldPosition="0"/>
    </format>
    <format dxfId="110">
      <pivotArea dataOnly="0" labelOnly="1" outline="0" offset="IV1" fieldPosition="0">
        <references count="1">
          <reference field="0" count="1">
            <x v="0"/>
          </reference>
        </references>
      </pivotArea>
    </format>
    <format dxfId="109">
      <pivotArea dataOnly="0" labelOnly="1" outline="0" offset="A256:B256" fieldPosition="0">
        <references count="1">
          <reference field="0" count="1">
            <x v="1"/>
          </reference>
        </references>
      </pivotArea>
    </format>
    <format dxfId="108">
      <pivotArea dataOnly="0" labelOnly="1" outline="0" fieldPosition="0">
        <references count="1">
          <reference field="3" count="1">
            <x v="13"/>
          </reference>
        </references>
      </pivotArea>
    </format>
    <format dxfId="107">
      <pivotArea type="topRight" dataOnly="0" labelOnly="1" outline="0" fieldPosition="0"/>
    </format>
    <format dxfId="106">
      <pivotArea dataOnly="0" labelOnly="1" outline="0" fieldPosition="0">
        <references count="1">
          <reference field="3" count="2">
            <x v="23"/>
            <x v="24"/>
          </reference>
        </references>
      </pivotArea>
    </format>
    <format dxfId="105">
      <pivotArea dataOnly="0" labelOnly="1" outline="0" fieldPosition="0">
        <references count="1">
          <reference field="0" count="1">
            <x v="2"/>
          </reference>
        </references>
      </pivotArea>
    </format>
    <format dxfId="104">
      <pivotArea dataOnly="0" labelOnly="1" outline="0" fieldPosition="0">
        <references count="1">
          <reference field="3" count="1">
            <x v="0"/>
          </reference>
        </references>
      </pivotArea>
    </format>
    <format dxfId="103">
      <pivotArea dataOnly="0" labelOnly="1" outline="0" fieldPosition="0">
        <references count="1">
          <reference field="0" count="1">
            <x v="2"/>
          </reference>
        </references>
      </pivotArea>
    </format>
    <format dxfId="102">
      <pivotArea dataOnly="0" labelOnly="1" outline="0" fieldPosition="0">
        <references count="1">
          <reference field="3" count="1">
            <x v="1"/>
          </reference>
        </references>
      </pivotArea>
    </format>
    <format dxfId="101">
      <pivotArea type="origin" dataOnly="0" labelOnly="1" outline="0" offset="A2" fieldPosition="0"/>
    </format>
    <format dxfId="100">
      <pivotArea dataOnly="0" labelOnly="1" outline="0" fieldPosition="0">
        <references count="1">
          <reference field="3" count="1">
            <x v="2"/>
          </reference>
        </references>
      </pivotArea>
    </format>
    <format dxfId="99">
      <pivotArea dataOnly="0" labelOnly="1" outline="0" fieldPosition="0">
        <references count="1">
          <reference field="3" count="1">
            <x v="3"/>
          </reference>
        </references>
      </pivotArea>
    </format>
    <format dxfId="98">
      <pivotArea dataOnly="0" labelOnly="1" outline="0" fieldPosition="0">
        <references count="1">
          <reference field="3" count="1">
            <x v="4"/>
          </reference>
        </references>
      </pivotArea>
    </format>
    <format dxfId="97">
      <pivotArea dataOnly="0" labelOnly="1" outline="0" offset="A256" fieldPosition="0">
        <references count="1">
          <reference field="0" count="1">
            <x v="2"/>
          </reference>
        </references>
      </pivotArea>
    </format>
    <format dxfId="96">
      <pivotArea dataOnly="0" labelOnly="1" outline="0" offset="A256" fieldPosition="0">
        <references count="1">
          <reference field="0" count="1">
            <x v="2"/>
          </reference>
        </references>
      </pivotArea>
    </format>
    <format dxfId="95">
      <pivotArea dataOnly="0" labelOnly="1" outline="0" offset="A256" fieldPosition="0">
        <references count="1">
          <reference field="0" count="1">
            <x v="2"/>
          </reference>
        </references>
      </pivotArea>
    </format>
    <format dxfId="94">
      <pivotArea dataOnly="0" labelOnly="1" outline="0" fieldPosition="0">
        <references count="1">
          <reference field="3" count="1">
            <x v="5"/>
          </reference>
        </references>
      </pivotArea>
    </format>
    <format dxfId="93">
      <pivotArea dataOnly="0" labelOnly="1" outline="0" fieldPosition="0">
        <references count="1">
          <reference field="3" count="1">
            <x v="6"/>
          </reference>
        </references>
      </pivotArea>
    </format>
    <format dxfId="92">
      <pivotArea dataOnly="0" labelOnly="1" outline="0" offset="A256" fieldPosition="0">
        <references count="1">
          <reference field="0" count="1">
            <x v="2"/>
          </reference>
        </references>
      </pivotArea>
    </format>
    <format dxfId="91">
      <pivotArea dataOnly="0" labelOnly="1" outline="0" fieldPosition="0">
        <references count="1">
          <reference field="3" count="2">
            <x v="7"/>
            <x v="8"/>
          </reference>
        </references>
      </pivotArea>
    </format>
    <format dxfId="90">
      <pivotArea dataOnly="0" labelOnly="1" outline="0" offset="A256" fieldPosition="0">
        <references count="1">
          <reference field="0" count="1">
            <x v="2"/>
          </reference>
        </references>
      </pivotArea>
    </format>
    <format dxfId="89">
      <pivotArea dataOnly="0" labelOnly="1" outline="0" fieldPosition="0">
        <references count="1">
          <reference field="3" count="1">
            <x v="9"/>
          </reference>
        </references>
      </pivotArea>
    </format>
    <format dxfId="88">
      <pivotArea dataOnly="0" labelOnly="1" outline="0" offset="A256" fieldPosition="0">
        <references count="1">
          <reference field="0" count="1">
            <x v="2"/>
          </reference>
        </references>
      </pivotArea>
    </format>
    <format dxfId="87">
      <pivotArea dataOnly="0" labelOnly="1" outline="0" offset="A256" fieldPosition="0">
        <references count="1">
          <reference field="0" count="1">
            <x v="2"/>
          </reference>
        </references>
      </pivotArea>
    </format>
    <format dxfId="86">
      <pivotArea dataOnly="0" labelOnly="1" outline="0" fieldPosition="0">
        <references count="1">
          <reference field="3" count="1">
            <x v="10"/>
          </reference>
        </references>
      </pivotArea>
    </format>
    <format dxfId="85">
      <pivotArea dataOnly="0" labelOnly="1" outline="0" fieldPosition="0">
        <references count="1">
          <reference field="3" count="1">
            <x v="11"/>
          </reference>
        </references>
      </pivotArea>
    </format>
    <format dxfId="84">
      <pivotArea dataOnly="0" labelOnly="1" outline="0" fieldPosition="0">
        <references count="1">
          <reference field="3" count="1">
            <x v="12"/>
          </reference>
        </references>
      </pivotArea>
    </format>
    <format dxfId="0">
      <pivotArea dataOnly="0" labelOnly="1" outline="0" fieldPosition="0">
        <references count="1">
          <reference field="0" count="1">
            <x v="3"/>
          </reference>
        </references>
      </pivotArea>
    </format>
  </formats>
  <pivotHierarchies count="8">
    <pivotHierarchy includeNewItemsInFilter="1"/>
    <pivotHierarchy includeNewItemsInFilter="1"/>
    <pivotHierarchy includeNewItemsInFilter="1"/>
    <pivotHierarchy/>
    <pivotHierarchy includeNewItemsInFilter="1">
      <members count="31" level="1">
        <member name="[FechaOperacion].[All FechaOperacion].[1989]"/>
        <member name="[FechaOperacion].[All FechaOperacion].[1990]"/>
        <member name="[FechaOperacion].[All FechaOperacion].[1991]"/>
        <member name="[FechaOperacion].[All FechaOperacion].[1992]"/>
        <member name="[FechaOperacion].[All FechaOperacion].[1993]"/>
        <member name="[FechaOperacion].[All FechaOperacion].[1994]"/>
        <member name="[FechaOperacion].[All FechaOperacion].[1995]"/>
        <member name="[FechaOperacion].[All FechaOperacion].[1996]"/>
        <member name="[FechaOperacion].[All FechaOperacion].[1997]"/>
        <member name="[FechaOperacion].[All FechaOperacion].[1998]"/>
        <member name="[FechaOperacion].[All FechaOperacion].[1999]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</members>
      <members count="1" level="2">
        <member name="[FechaOperacion].[All FechaOperacion].[2023].[February]"/>
      </members>
    </pivotHierarchy>
    <pivotHierarchy includeNewItemsInFilter="1"/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5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pivotTables/pivotTable2.xml><?xml version="1.0" encoding="utf-8"?>
<pivotTableDefinition xmlns="http://schemas.openxmlformats.org/spreadsheetml/2006/main" name="Tabla dinámica1" cacheId="2" dataOnRows="1" applyNumberFormats="0" applyBorderFormats="0" applyFontFormats="0" applyPatternFormats="0" applyAlignmentFormats="0" applyWidthHeightFormats="1" dataCaption="Datos" updatedVersion="5" minRefreshableVersion="3" useAutoFormatting="1" subtotalHiddenItems="1" colGrandTotals="0" itemPrintTitles="1" createdVersion="3" indent="0" compact="0" compactData="0" gridDropZones="1" chartFormat="1" fieldListSortAscending="1">
  <location ref="A8:N12" firstHeaderRow="1" firstDataRow="3" firstDataCol="2"/>
  <pivotFields count="6">
    <pivotField name="Monto" dataField="1" compact="0" outline="0" subtotalTop="0" showAll="0" includeNewItemsInFilter="1"/>
    <pivotField name="T Lugar Negociacion" axis="axisRow" compact="0" allDrilled="1" outline="0" subtotalTop="0" showAll="0" includeNewItemsInFilter="1" dataSourceSort="1" defaultSubtotal="0">
      <items count="1">
        <item c="1" x="0"/>
      </items>
    </pivotField>
    <pivotField axis="axisRow" compact="0" allDrilled="1" outline="0" showAll="0">
      <items count="3">
        <item x="1"/>
        <item x="0"/>
        <item t="default"/>
      </items>
    </pivotField>
    <pivotField name="Año" axis="axisCol" compact="0" allDrilled="1" outline="0" showAll="0" dataSourceSort="1" defaultSubtotal="0">
      <items count="13">
        <item s="1" c="1" x="0"/>
        <item s="1" c="1" x="1"/>
        <item c="1" x="2" d="1"/>
        <item x="3"/>
        <item x="4"/>
        <item x="5"/>
        <item x="6"/>
        <item x="7"/>
        <item x="8"/>
        <item x="9"/>
        <item x="10"/>
        <item x="11"/>
        <item x="12"/>
      </items>
    </pivotField>
    <pivotField name="Mes" axis="axisCol" compact="0" outline="0" showAll="0" dataSourceSort="1">
      <items count="18">
        <item n="Enero" s="1" c="1" x="0"/>
        <item n="Febrero" s="1" c="1" x="1"/>
        <item n="Marzo" s="1" c="1" x="2"/>
        <item n="Abril" s="1" c="1" x="3"/>
        <item n="Mayo" s="1" c="1" x="4"/>
        <item n="Junio" s="1" c="1" x="5"/>
        <item n="Julio" s="1" c="1" x="6"/>
        <item n="Agosto" s="1" c="1" x="7"/>
        <item n="Septiembre" s="1" c="1" x="8"/>
        <item n="Octubre" s="1" c="1" x="9"/>
        <item x="10"/>
        <item x="11"/>
        <item x="12"/>
        <item x="13"/>
        <item x="14"/>
        <item x="15"/>
        <item x="16"/>
        <item t="default"/>
      </items>
    </pivotField>
    <pivotField axis="axisCol" compact="0" outline="0" showAll="0" dataSourceSort="1">
      <items count="1">
        <item t="default"/>
      </items>
    </pivotField>
  </pivotFields>
  <rowFields count="2">
    <field x="1"/>
    <field x="2"/>
  </rowFields>
  <rowItems count="2">
    <i>
      <x/>
      <x v="1"/>
    </i>
    <i t="grand">
      <x/>
    </i>
  </rowItems>
  <colFields count="2">
    <field x="3"/>
    <field x="4"/>
  </colFields>
  <colItems count="12">
    <i>
      <x/>
    </i>
    <i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colItems>
  <dataFields count="1">
    <dataField name="Monto" fld="0" baseField="0" baseItem="0" numFmtId="167"/>
  </dataFields>
  <formats count="85">
    <format dxfId="83">
      <pivotArea outline="0" collapsedLevelsAreSubtotals="1" fieldPosition="0"/>
    </format>
    <format dxfId="82">
      <pivotArea dataOnly="0" grandRow="1" outline="0" collapsedLevelsAreSubtotals="1" fieldPosition="0"/>
    </format>
    <format dxfId="81">
      <pivotArea dataOnly="0" grandRow="1" outline="0" collapsedLevelsAreSubtotals="1" fieldPosition="0"/>
    </format>
    <format dxfId="80">
      <pivotArea outline="0" collapsedLevelsAreSubtotals="1" fieldPosition="0"/>
    </format>
    <format dxfId="79">
      <pivotArea dataOnly="0" labelOnly="1" grandCol="1" outline="0" fieldPosition="0"/>
    </format>
    <format dxfId="78">
      <pivotArea type="origin" dataOnly="0" labelOnly="1" outline="0" fieldPosition="0"/>
    </format>
    <format dxfId="77">
      <pivotArea type="topRight" dataOnly="0" labelOnly="1" outline="0" fieldPosition="0"/>
    </format>
    <format dxfId="76">
      <pivotArea dataOnly="0" labelOnly="1" grandCol="1" outline="0" fieldPosition="0"/>
    </format>
    <format dxfId="75">
      <pivotArea type="origin" dataOnly="0" labelOnly="1" outline="0" fieldPosition="0"/>
    </format>
    <format dxfId="74">
      <pivotArea type="topRight" dataOnly="0" labelOnly="1" outline="0" fieldPosition="0"/>
    </format>
    <format dxfId="73">
      <pivotArea dataOnly="0" labelOnly="1" grandCol="1" outline="0" fieldPosition="0"/>
    </format>
    <format dxfId="72">
      <pivotArea dataOnly="0" labelOnly="1" grandRow="1" outline="0" fieldPosition="0"/>
    </format>
    <format dxfId="71">
      <pivotArea type="origin" dataOnly="0" labelOnly="1" outline="0" fieldPosition="0"/>
    </format>
    <format dxfId="70">
      <pivotArea field="1" type="button" dataOnly="0" labelOnly="1" outline="0" axis="axisRow" fieldPosition="0"/>
    </format>
    <format dxfId="69">
      <pivotArea field="2" type="button" dataOnly="0" labelOnly="1" outline="0" axis="axisRow" fieldPosition="1"/>
    </format>
    <format dxfId="68">
      <pivotArea field="3" type="button" dataOnly="0" labelOnly="1" outline="0" axis="axisCol" fieldPosition="0"/>
    </format>
    <format dxfId="67">
      <pivotArea type="topRight" dataOnly="0" labelOnly="1" outline="0" fieldPosition="0"/>
    </format>
    <format dxfId="66">
      <pivotArea dataOnly="0" labelOnly="1" outline="0" fieldPosition="0">
        <references count="1">
          <reference field="3" count="0"/>
        </references>
      </pivotArea>
    </format>
    <format dxfId="65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64">
      <pivotArea dataOnly="0" labelOnly="1" outline="0" fieldPosition="0">
        <references count="1">
          <reference field="1" count="0" defaultSubtotal="1"/>
        </references>
      </pivotArea>
    </format>
    <format dxfId="63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62">
      <pivotArea dataOnly="0" labelOnly="1" outline="0" fieldPosition="0">
        <references count="1">
          <reference field="1" count="0" defaultSubtotal="1"/>
        </references>
      </pivotArea>
    </format>
    <format dxfId="61">
      <pivotArea dataOnly="0" outline="0" collapsedLevelsAreSubtotals="1" fieldPosition="0">
        <references count="1">
          <reference field="2" count="0"/>
        </references>
      </pivotArea>
    </format>
    <format dxfId="60">
      <pivotArea type="origin" dataOnly="0" labelOnly="1" outline="0" fieldPosition="0"/>
    </format>
    <format dxfId="59">
      <pivotArea field="1" type="button" dataOnly="0" labelOnly="1" outline="0" axis="axisRow" fieldPosition="0"/>
    </format>
    <format dxfId="58">
      <pivotArea field="2" type="button" dataOnly="0" labelOnly="1" outline="0" axis="axisRow" fieldPosition="1"/>
    </format>
    <format dxfId="57">
      <pivotArea field="3" type="button" dataOnly="0" labelOnly="1" outline="0" axis="axisCol" fieldPosition="0"/>
    </format>
    <format dxfId="56">
      <pivotArea type="topRight" dataOnly="0" labelOnly="1" outline="0" fieldPosition="0"/>
    </format>
    <format dxfId="55">
      <pivotArea dataOnly="0" labelOnly="1" outline="0" fieldPosition="0">
        <references count="1">
          <reference field="3" count="0"/>
        </references>
      </pivotArea>
    </format>
    <format dxfId="54">
      <pivotArea outline="0" collapsedLevelsAreSubtotals="1" fieldPosition="0">
        <references count="1">
          <reference field="3" count="0" selected="0"/>
        </references>
      </pivotArea>
    </format>
    <format dxfId="53">
      <pivotArea type="origin" dataOnly="0" labelOnly="1" outline="0" fieldPosition="0"/>
    </format>
    <format dxfId="52">
      <pivotArea field="1" type="button" dataOnly="0" labelOnly="1" outline="0" axis="axisRow" fieldPosition="0"/>
    </format>
    <format dxfId="51">
      <pivotArea field="2" type="button" dataOnly="0" labelOnly="1" outline="0" axis="axisRow" fieldPosition="1"/>
    </format>
    <format dxfId="50">
      <pivotArea field="3" type="button" dataOnly="0" labelOnly="1" outline="0" axis="axisCol" fieldPosition="0"/>
    </format>
    <format dxfId="49">
      <pivotArea type="topRight" dataOnly="0" labelOnly="1" outline="0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dataOnly="0" labelOnly="1" outline="0" fieldPosition="0">
        <references count="1">
          <reference field="1" count="0" defaultSubtotal="1"/>
        </references>
      </pivotArea>
    </format>
    <format dxfId="46">
      <pivotArea dataOnly="0" labelOnly="1" grandRow="1" outline="0" fieldPosition="0"/>
    </format>
    <format dxfId="45">
      <pivotArea dataOnly="0" labelOnly="1" outline="0" fieldPosition="0">
        <references count="1">
          <reference field="2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outline="0" collapsedLevelsAreSubtotals="1" fieldPosition="0">
        <references count="1">
          <reference field="3" count="1" selected="0">
            <x v="12"/>
          </reference>
        </references>
      </pivotArea>
    </format>
    <format dxfId="42">
      <pivotArea dataOnly="0" labelOnly="1" outline="0" fieldPosition="0">
        <references count="1">
          <reference field="3" count="1">
            <x v="12"/>
          </reference>
        </references>
      </pivotArea>
    </format>
    <format dxfId="41">
      <pivotArea outline="0" collapsedLevelsAreSubtotals="1" fieldPosition="0">
        <references count="1">
          <reference field="3" count="1" selected="0">
            <x v="9"/>
          </reference>
        </references>
      </pivotArea>
    </format>
    <format dxfId="40">
      <pivotArea dataOnly="0" labelOnly="1" outline="0" fieldPosition="0">
        <references count="1">
          <reference field="3" count="1">
            <x v="9"/>
          </reference>
        </references>
      </pivotArea>
    </format>
    <format dxfId="39">
      <pivotArea outline="0" collapsedLevelsAreSubtotals="1" fieldPosition="0">
        <references count="1">
          <reference field="3" count="1" selected="0">
            <x v="6"/>
          </reference>
        </references>
      </pivotArea>
    </format>
    <format dxfId="38">
      <pivotArea dataOnly="0" labelOnly="1" outline="0" fieldPosition="0">
        <references count="1">
          <reference field="3" count="1">
            <x v="6"/>
          </reference>
        </references>
      </pivotArea>
    </format>
    <format dxfId="37">
      <pivotArea outline="0" collapsedLevelsAreSubtotals="1" fieldPosition="0">
        <references count="1">
          <reference field="3" count="1" selected="0">
            <x v="8"/>
          </reference>
        </references>
      </pivotArea>
    </format>
    <format dxfId="36">
      <pivotArea dataOnly="0" labelOnly="1" outline="0" fieldPosition="0">
        <references count="1">
          <reference field="3" count="1">
            <x v="8"/>
          </reference>
        </references>
      </pivotArea>
    </format>
    <format dxfId="35">
      <pivotArea outline="0" collapsedLevelsAreSubtotals="1" fieldPosition="0">
        <references count="1">
          <reference field="3" count="1" selected="0">
            <x v="3"/>
          </reference>
        </references>
      </pivotArea>
    </format>
    <format dxfId="34">
      <pivotArea dataOnly="0" labelOnly="1" outline="0" fieldPosition="0">
        <references count="1">
          <reference field="3" count="1">
            <x v="3"/>
          </reference>
        </references>
      </pivotArea>
    </format>
    <format dxfId="33">
      <pivotArea outline="0" collapsedLevelsAreSubtotals="1" fieldPosition="0">
        <references count="1">
          <reference field="3" count="11" selected="0">
            <x v="0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2">
      <pivotArea outline="0" collapsedLevelsAreSubtotals="1" fieldPosition="0">
        <references count="1">
          <reference field="4" count="0" selected="0"/>
        </references>
      </pivotArea>
    </format>
    <format dxfId="31">
      <pivotArea type="origin" dataOnly="0" labelOnly="1" outline="0" fieldPosition="0"/>
    </format>
    <format dxfId="30">
      <pivotArea field="1" type="button" dataOnly="0" labelOnly="1" outline="0" axis="axisRow" fieldPosition="0"/>
    </format>
    <format dxfId="29">
      <pivotArea field="2" type="button" dataOnly="0" labelOnly="1" outline="0" axis="axisRow" fieldPosition="1"/>
    </format>
    <format dxfId="28">
      <pivotArea field="3" type="button" dataOnly="0" labelOnly="1" outline="0" axis="axisCol" fieldPosition="0"/>
    </format>
    <format dxfId="27">
      <pivotArea field="4" type="button" dataOnly="0" labelOnly="1" outline="0" axis="axisCol" fieldPosition="1"/>
    </format>
    <format dxfId="26">
      <pivotArea type="topRight" dataOnly="0" labelOnly="1" outline="0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1" count="0" defaultSubtotal="1"/>
        </references>
      </pivotArea>
    </format>
    <format dxfId="23">
      <pivotArea dataOnly="0" labelOnly="1" grandRow="1" outline="0" fieldPosition="0"/>
    </format>
    <format dxfId="22">
      <pivotArea dataOnly="0" labelOnly="1" outline="0" fieldPosition="0">
        <references count="1">
          <reference field="2" count="0"/>
        </references>
      </pivotArea>
    </format>
    <format dxfId="21">
      <pivotArea dataOnly="0" labelOnly="1" outline="0" fieldPosition="0">
        <references count="1">
          <reference field="3" count="0"/>
        </references>
      </pivotArea>
    </format>
    <format dxfId="20">
      <pivotArea dataOnly="0" labelOnly="1" outline="0" fieldPosition="0">
        <references count="1">
          <reference field="4" count="0"/>
        </references>
      </pivotArea>
    </format>
    <format dxfId="19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8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7">
      <pivotArea field="4" type="button" dataOnly="0" labelOnly="1" outline="0" axis="axisCol" fieldPosition="1"/>
    </format>
    <format dxfId="16">
      <pivotArea field="4" type="button" dataOnly="0" labelOnly="1" outline="0" axis="axisCol" fieldPosition="1"/>
    </format>
    <format dxfId="15">
      <pivotArea type="topRight" dataOnly="0" labelOnly="1" outline="0" offset="J1" fieldPosition="0"/>
    </format>
    <format dxfId="14">
      <pivotArea outline="0" collapsedLevelsAreSubtotals="1" fieldPosition="0">
        <references count="1">
          <reference field="4" count="1" selected="0">
            <x v="16"/>
          </reference>
        </references>
      </pivotArea>
    </format>
    <format dxfId="13">
      <pivotArea dataOnly="0" labelOnly="1" outline="0" fieldPosition="0">
        <references count="1">
          <reference field="4" count="1">
            <x v="16"/>
          </reference>
        </references>
      </pivotArea>
    </format>
    <format dxfId="12">
      <pivotArea type="topRight" dataOnly="0" labelOnly="1" outline="0" offset="K1" fieldPosition="0"/>
    </format>
    <format>
      <pivotArea outline="0" collapsedLevelsAreSubtotals="1" fieldPosition="0">
        <references count="1">
          <reference field="3" count="8" selected="0">
            <x v="0"/>
            <x v="3"/>
            <x v="4"/>
            <x v="5"/>
            <x v="6"/>
            <x v="7"/>
            <x v="8"/>
            <x v="9"/>
          </reference>
        </references>
      </pivotArea>
    </format>
    <format>
      <pivotArea outline="0" collapsedLevelsAreSubtotals="1" fieldPosition="0">
        <references count="1">
          <reference field="4" count="0" selected="0"/>
        </references>
      </pivotArea>
    </format>
    <format dxfId="11">
      <pivotArea dataOnly="0" labelOnly="1" outline="0" fieldPosition="0">
        <references count="1">
          <reference field="4" count="3">
            <x v="10"/>
            <x v="11"/>
            <x v="12"/>
          </reference>
        </references>
      </pivotArea>
    </format>
    <format dxfId="10">
      <pivotArea dataOnly="0" labelOnly="1" outline="0" fieldPosition="0">
        <references count="1">
          <reference field="3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9">
      <pivotArea dataOnly="0" labelOnly="1" outline="0" fieldPosition="0">
        <references count="1">
          <reference field="2" count="1">
            <x v="0"/>
          </reference>
        </references>
      </pivotArea>
    </format>
    <format dxfId="8">
      <pivotArea outline="0" collapsedLevelsAreSubtotals="1" fieldPosition="0">
        <references count="1">
          <reference field="4" count="1" selected="0">
            <x v="11"/>
          </reference>
        </references>
      </pivotArea>
    </format>
    <format dxfId="7">
      <pivotArea dataOnly="0" labelOnly="1" outline="0" fieldPosition="0">
        <references count="1">
          <reference field="4" count="1">
            <x v="11"/>
          </reference>
        </references>
      </pivotArea>
    </format>
    <format dxfId="6">
      <pivotArea outline="0" collapsedLevelsAreSubtotals="1" fieldPosition="0">
        <references count="1">
          <reference field="4" count="1" selected="0">
            <x v="13"/>
          </reference>
        </references>
      </pivotArea>
    </format>
    <format dxfId="5">
      <pivotArea dataOnly="0" labelOnly="1" outline="0" fieldPosition="0">
        <references count="1">
          <reference field="4" count="1">
            <x v="13"/>
          </reference>
        </references>
      </pivotArea>
    </format>
    <format dxfId="4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3">
      <pivotArea dataOnly="0" labelOnly="1" outline="0" fieldPosition="0">
        <references count="1">
          <reference field="4" count="1">
            <x v="14"/>
          </reference>
        </references>
      </pivotArea>
    </format>
    <format dxfId="2">
      <pivotArea outline="0" collapsedLevelsAreSubtotals="1" fieldPosition="0">
        <references count="1">
          <reference field="4" count="1" selected="0">
            <x v="15"/>
          </reference>
        </references>
      </pivotArea>
    </format>
    <format dxfId="1">
      <pivotArea dataOnly="0" labelOnly="1" outline="0" fieldPosition="0">
        <references count="1">
          <reference field="4" count="1">
            <x v="15"/>
          </reference>
        </references>
      </pivotArea>
    </format>
  </formats>
  <chartFormats count="1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0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</references>
      </pivotArea>
    </chartFormat>
    <chartFormat chart="0" format="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</references>
      </pivotArea>
    </chartFormat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4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5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6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8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9"/>
          </reference>
        </references>
      </pivotArea>
    </chartFormat>
  </chartFormats>
  <pivotHierarchies count="8">
    <pivotHierarchy includeNewItemsInFilter="1"/>
    <pivotHierarchy includeNewItemsInFilter="1"/>
    <pivotHierarchy includeNewItemsInFilter="1"/>
    <pivotHierarchy/>
    <pivotHierarchy/>
    <pivotHierarchy includeNewItemsInFilter="1">
      <members count="4" level="1">
        <member name="[LugarTipoOperacion].[All LugarTipoOperacion].[MN]"/>
        <member name="[LugarTipoOperacion].[All LugarTipoOperacion].[RB]"/>
        <member name="[LugarTipoOperacion].[All LugarTipoOperacion].[SB]"/>
        <member name="[LugarTipoOperacion].[All LugarTipoOperacion].[SJ]"/>
      </members>
    </pivotHierarchy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5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8"/>
  <sheetViews>
    <sheetView tabSelected="1" topLeftCell="G1" zoomScale="70" zoomScaleNormal="70" workbookViewId="0">
      <selection activeCell="U11" sqref="U11"/>
    </sheetView>
  </sheetViews>
  <sheetFormatPr baseColWidth="10" defaultColWidth="11.42578125" defaultRowHeight="15" x14ac:dyDescent="0.25"/>
  <cols>
    <col min="1" max="1" width="28.7109375" style="27" customWidth="1"/>
    <col min="2" max="3" width="21" style="27" customWidth="1"/>
    <col min="4" max="16" width="19.28515625" style="27" customWidth="1"/>
    <col min="17" max="17" width="19.28515625" style="27" hidden="1" customWidth="1"/>
    <col min="18" max="22" width="13.5703125" style="27" customWidth="1"/>
    <col min="23" max="29" width="14.5703125" style="27" customWidth="1"/>
    <col min="30" max="30" width="12.42578125" style="27" customWidth="1"/>
    <col min="31" max="31" width="10.7109375" style="27" customWidth="1"/>
    <col min="32" max="32" width="11.7109375" style="27" customWidth="1"/>
    <col min="33" max="33" width="10.7109375" style="27" customWidth="1"/>
    <col min="34" max="34" width="13.140625" style="27" customWidth="1"/>
    <col min="35" max="35" width="13.28515625" style="27" customWidth="1"/>
    <col min="36" max="41" width="18.140625" style="27" customWidth="1"/>
    <col min="42" max="42" width="18.5703125" style="27" customWidth="1"/>
    <col min="43" max="43" width="12" style="27" customWidth="1"/>
    <col min="44" max="44" width="12.7109375" style="27" customWidth="1"/>
    <col min="45" max="45" width="12" style="27" customWidth="1"/>
    <col min="46" max="46" width="12.28515625" style="27" customWidth="1"/>
    <col min="47" max="47" width="12" style="27" customWidth="1"/>
    <col min="48" max="48" width="19.42578125" style="27" bestFit="1" customWidth="1"/>
    <col min="49" max="49" width="21.140625" style="27" bestFit="1" customWidth="1"/>
    <col min="50" max="16384" width="11.42578125" style="27"/>
  </cols>
  <sheetData>
    <row r="1" spans="1:47" ht="26.25" x14ac:dyDescent="0.25">
      <c r="A1" s="26" t="s">
        <v>7</v>
      </c>
    </row>
    <row r="2" spans="1:47" ht="18.75" x14ac:dyDescent="0.25">
      <c r="A2" s="30" t="s">
        <v>74</v>
      </c>
    </row>
    <row r="3" spans="1:47" ht="18.75" x14ac:dyDescent="0.25">
      <c r="A3" s="30" t="s">
        <v>39</v>
      </c>
    </row>
    <row r="4" spans="1:47" x14ac:dyDescent="0.25">
      <c r="A4" s="31"/>
    </row>
    <row r="6" spans="1:47" x14ac:dyDescent="0.25">
      <c r="A6" s="29"/>
      <c r="B6" s="29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S6" s="44"/>
    </row>
    <row r="7" spans="1:47" s="34" customFormat="1" x14ac:dyDescent="0.25">
      <c r="A7" s="84" t="s">
        <v>0</v>
      </c>
      <c r="B7" s="85" t="s">
        <v>32</v>
      </c>
      <c r="C7" s="85" t="s">
        <v>31</v>
      </c>
      <c r="D7" s="53"/>
      <c r="E7" s="52"/>
      <c r="F7" s="57"/>
      <c r="G7" s="57"/>
      <c r="H7" s="53"/>
      <c r="I7" s="57"/>
      <c r="J7" s="57"/>
      <c r="K7" s="57"/>
      <c r="L7" s="57"/>
      <c r="M7" s="57"/>
      <c r="N7" s="57"/>
      <c r="O7" s="57"/>
      <c r="P7" s="79"/>
      <c r="Q7"/>
      <c r="R7"/>
      <c r="S7"/>
      <c r="T7"/>
      <c r="U7"/>
      <c r="V7"/>
    </row>
    <row r="8" spans="1:47" x14ac:dyDescent="0.25">
      <c r="A8" s="58"/>
      <c r="B8" s="80" t="s">
        <v>55</v>
      </c>
      <c r="C8" s="72" t="s">
        <v>62</v>
      </c>
      <c r="D8" s="74" t="s">
        <v>69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82" t="s">
        <v>71</v>
      </c>
      <c r="Q8"/>
      <c r="R8"/>
      <c r="S8"/>
      <c r="T8"/>
      <c r="U8"/>
      <c r="V8"/>
    </row>
    <row r="9" spans="1:47" s="34" customFormat="1" x14ac:dyDescent="0.25">
      <c r="A9" s="84" t="s">
        <v>2</v>
      </c>
      <c r="B9" s="73"/>
      <c r="C9" s="73"/>
      <c r="D9" s="81" t="s">
        <v>21</v>
      </c>
      <c r="E9" s="82" t="s">
        <v>22</v>
      </c>
      <c r="F9" s="82" t="s">
        <v>23</v>
      </c>
      <c r="G9" s="82" t="s">
        <v>24</v>
      </c>
      <c r="H9" s="82" t="s">
        <v>25</v>
      </c>
      <c r="I9" s="82" t="s">
        <v>26</v>
      </c>
      <c r="J9" s="82" t="s">
        <v>27</v>
      </c>
      <c r="K9" s="82" t="s">
        <v>28</v>
      </c>
      <c r="L9" s="82" t="s">
        <v>29</v>
      </c>
      <c r="M9" s="82" t="s">
        <v>30</v>
      </c>
      <c r="N9" s="82" t="s">
        <v>72</v>
      </c>
      <c r="O9" s="82" t="s">
        <v>73</v>
      </c>
      <c r="P9" s="82" t="s">
        <v>75</v>
      </c>
      <c r="Q9"/>
      <c r="R9"/>
      <c r="S9"/>
      <c r="T9"/>
      <c r="U9"/>
      <c r="V9"/>
    </row>
    <row r="10" spans="1:47" x14ac:dyDescent="0.25">
      <c r="A10" s="45" t="s">
        <v>70</v>
      </c>
      <c r="B10" s="51"/>
      <c r="C10" s="37"/>
      <c r="D10" s="54">
        <v>42419367.640000001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83"/>
      <c r="Q10"/>
      <c r="R10"/>
      <c r="S10"/>
      <c r="T10"/>
      <c r="U10"/>
      <c r="V10"/>
    </row>
    <row r="11" spans="1:47" s="28" customFormat="1" x14ac:dyDescent="0.25">
      <c r="A11" s="47" t="s">
        <v>38</v>
      </c>
      <c r="B11" s="70">
        <v>770301108.07000005</v>
      </c>
      <c r="C11" s="35">
        <v>439528113.42000002</v>
      </c>
      <c r="D11" s="35">
        <v>1206294.25</v>
      </c>
      <c r="E11" s="35">
        <v>6433400.1500000004</v>
      </c>
      <c r="F11" s="35">
        <v>49575102.039999999</v>
      </c>
      <c r="G11" s="35">
        <v>5247369.01</v>
      </c>
      <c r="H11" s="35">
        <v>62338131.489999995</v>
      </c>
      <c r="I11" s="35">
        <v>46360451.409999996</v>
      </c>
      <c r="J11" s="35">
        <v>19303760.050000001</v>
      </c>
      <c r="K11" s="35">
        <v>76642795.480000004</v>
      </c>
      <c r="L11" s="35">
        <v>49743318.739999995</v>
      </c>
      <c r="M11" s="35">
        <v>29862476.030000001</v>
      </c>
      <c r="N11" s="35">
        <v>48668742.370000005</v>
      </c>
      <c r="O11" s="35">
        <v>1744544.52</v>
      </c>
      <c r="P11" s="36">
        <v>27881878.84</v>
      </c>
      <c r="Q11"/>
      <c r="R11"/>
      <c r="S11"/>
      <c r="T11"/>
      <c r="U11"/>
      <c r="V11"/>
    </row>
    <row r="12" spans="1:47" s="28" customFormat="1" x14ac:dyDescent="0.25">
      <c r="A12" s="48" t="s">
        <v>40</v>
      </c>
      <c r="B12" s="70">
        <v>242997084.56999999</v>
      </c>
      <c r="C12" s="35">
        <v>62042481.060000002</v>
      </c>
      <c r="D12" s="35"/>
      <c r="E12" s="35"/>
      <c r="F12" s="35"/>
      <c r="G12" s="35"/>
      <c r="H12" s="35"/>
      <c r="I12" s="35"/>
      <c r="J12" s="35"/>
      <c r="K12" s="35">
        <v>41020408.160000004</v>
      </c>
      <c r="L12" s="35"/>
      <c r="M12" s="35">
        <v>90389164.640000001</v>
      </c>
      <c r="N12" s="35"/>
      <c r="O12" s="35"/>
      <c r="P12" s="36"/>
      <c r="Q12"/>
      <c r="R12"/>
      <c r="S12"/>
      <c r="T12"/>
      <c r="U12"/>
      <c r="V12"/>
    </row>
    <row r="13" spans="1:47" s="28" customFormat="1" x14ac:dyDescent="0.25">
      <c r="A13" s="48" t="s">
        <v>3</v>
      </c>
      <c r="B13" s="71">
        <v>1925448178.5</v>
      </c>
      <c r="C13" s="55">
        <v>717164393.99000001</v>
      </c>
      <c r="D13" s="55">
        <v>51294198.070000008</v>
      </c>
      <c r="E13" s="55">
        <v>93703236.099999994</v>
      </c>
      <c r="F13" s="55">
        <v>75202944.61999999</v>
      </c>
      <c r="G13" s="55">
        <v>56362487.82</v>
      </c>
      <c r="H13" s="55">
        <v>83260905.150000006</v>
      </c>
      <c r="I13" s="55">
        <v>84083060.960000008</v>
      </c>
      <c r="J13" s="55">
        <v>65826394.029999994</v>
      </c>
      <c r="K13" s="55">
        <v>73614182.150000006</v>
      </c>
      <c r="L13" s="55">
        <v>103034598.87</v>
      </c>
      <c r="M13" s="55">
        <v>70635384.159999996</v>
      </c>
      <c r="N13" s="55">
        <v>48132734.75</v>
      </c>
      <c r="O13" s="55">
        <v>71567063.829999998</v>
      </c>
      <c r="P13" s="56">
        <v>64001386.060000002</v>
      </c>
      <c r="Q13"/>
      <c r="R13"/>
      <c r="S13"/>
      <c r="T13"/>
      <c r="U13"/>
      <c r="V13"/>
    </row>
    <row r="14" spans="1:47" s="28" customFormat="1" x14ac:dyDescent="0.25">
      <c r="A14" s="48" t="s">
        <v>56</v>
      </c>
      <c r="B14" s="70">
        <v>3996900748.9000001</v>
      </c>
      <c r="C14" s="35">
        <v>3776612625.5199995</v>
      </c>
      <c r="D14" s="35">
        <v>310199216.99999988</v>
      </c>
      <c r="E14" s="35">
        <v>366746978.29999995</v>
      </c>
      <c r="F14" s="35">
        <v>354393830.30000019</v>
      </c>
      <c r="G14" s="35">
        <v>214266456.93000001</v>
      </c>
      <c r="H14" s="35">
        <v>520794435.01000011</v>
      </c>
      <c r="I14" s="35">
        <v>285659022.84000003</v>
      </c>
      <c r="J14" s="35">
        <v>369991332.78999996</v>
      </c>
      <c r="K14" s="35">
        <v>256510030.33999997</v>
      </c>
      <c r="L14" s="35">
        <v>405368566.3599999</v>
      </c>
      <c r="M14" s="35">
        <v>295115344.19999981</v>
      </c>
      <c r="N14" s="35">
        <v>248873061.52999985</v>
      </c>
      <c r="O14" s="35">
        <v>421763924.4799999</v>
      </c>
      <c r="P14" s="36">
        <v>246947056.89000005</v>
      </c>
      <c r="Q14"/>
      <c r="R14"/>
      <c r="S14"/>
      <c r="T14"/>
      <c r="U14"/>
      <c r="V14"/>
    </row>
    <row r="15" spans="1:47" s="28" customFormat="1" x14ac:dyDescent="0.25">
      <c r="A15" s="48" t="s">
        <v>57</v>
      </c>
      <c r="B15" s="70">
        <v>6754566995.1099987</v>
      </c>
      <c r="C15" s="35">
        <v>7003646206.4000006</v>
      </c>
      <c r="D15" s="35">
        <v>719552459.75000036</v>
      </c>
      <c r="E15" s="35">
        <v>597396714.62000024</v>
      </c>
      <c r="F15" s="35">
        <v>743932112.15000033</v>
      </c>
      <c r="G15" s="35">
        <v>646738488.87999988</v>
      </c>
      <c r="H15" s="35">
        <v>761157391.85000026</v>
      </c>
      <c r="I15" s="35">
        <v>852717949.3900001</v>
      </c>
      <c r="J15" s="35">
        <v>805795861.29999936</v>
      </c>
      <c r="K15" s="35">
        <v>740743873.97999954</v>
      </c>
      <c r="L15" s="35">
        <v>865337479.830001</v>
      </c>
      <c r="M15" s="35">
        <v>912542272.26000023</v>
      </c>
      <c r="N15" s="35">
        <v>766674268.01000023</v>
      </c>
      <c r="O15" s="35">
        <v>862832247.93000007</v>
      </c>
      <c r="P15" s="36">
        <v>726596472.75</v>
      </c>
      <c r="Q15"/>
      <c r="R15"/>
      <c r="S15"/>
      <c r="T15"/>
      <c r="U15"/>
      <c r="V15"/>
    </row>
    <row r="16" spans="1:47" s="32" customFormat="1" x14ac:dyDescent="0.25">
      <c r="A16" s="48" t="s">
        <v>4</v>
      </c>
      <c r="B16" s="70">
        <v>86433.33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/>
      <c r="R16"/>
      <c r="S16"/>
      <c r="T16"/>
      <c r="U16"/>
      <c r="V16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47" s="28" customFormat="1" x14ac:dyDescent="0.25">
      <c r="A17" s="48" t="s">
        <v>58</v>
      </c>
      <c r="B17" s="70">
        <v>983622.5</v>
      </c>
      <c r="C17" s="35">
        <v>1114418.51</v>
      </c>
      <c r="D17" s="35">
        <v>18186.879999999997</v>
      </c>
      <c r="E17" s="35">
        <v>11000</v>
      </c>
      <c r="F17" s="35">
        <v>121890.97000000002</v>
      </c>
      <c r="G17" s="35">
        <v>68374.679999999993</v>
      </c>
      <c r="H17" s="35">
        <v>103609.04</v>
      </c>
      <c r="I17" s="35">
        <v>152319.35999999999</v>
      </c>
      <c r="J17" s="35">
        <v>11935.53</v>
      </c>
      <c r="K17" s="35">
        <v>15000</v>
      </c>
      <c r="L17" s="35">
        <v>147919.28999999998</v>
      </c>
      <c r="M17" s="35">
        <v>56735.22</v>
      </c>
      <c r="N17" s="35">
        <v>69309.040000000008</v>
      </c>
      <c r="O17" s="35">
        <v>56154.520000000004</v>
      </c>
      <c r="P17" s="36"/>
      <c r="Q17"/>
      <c r="R17"/>
      <c r="S17"/>
      <c r="T17"/>
      <c r="U17"/>
      <c r="V17"/>
    </row>
    <row r="18" spans="1:47" s="28" customFormat="1" x14ac:dyDescent="0.25">
      <c r="A18" s="48" t="s">
        <v>5</v>
      </c>
      <c r="B18" s="70">
        <v>799711772.73000002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  <c r="Q18"/>
      <c r="R18"/>
      <c r="S18"/>
      <c r="T18"/>
      <c r="U18"/>
      <c r="V18"/>
    </row>
    <row r="19" spans="1:47" s="28" customFormat="1" x14ac:dyDescent="0.25">
      <c r="A19" s="48" t="s">
        <v>61</v>
      </c>
      <c r="B19" s="70">
        <v>9192037.8000000007</v>
      </c>
      <c r="C19" s="35">
        <v>151080.92000000001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  <c r="Q19"/>
      <c r="R19"/>
      <c r="S19"/>
      <c r="T19"/>
      <c r="U19"/>
      <c r="V19"/>
    </row>
    <row r="20" spans="1:47" s="28" customFormat="1" x14ac:dyDescent="0.25">
      <c r="A20" s="48" t="s">
        <v>35</v>
      </c>
      <c r="B20" s="70">
        <v>712406720.83000004</v>
      </c>
      <c r="C20" s="35">
        <v>194985016.82999998</v>
      </c>
      <c r="D20" s="35">
        <v>10402945.310000001</v>
      </c>
      <c r="E20" s="35">
        <v>12886737.07</v>
      </c>
      <c r="F20" s="35">
        <v>7155924.6099999994</v>
      </c>
      <c r="G20" s="35">
        <v>9694103.3100000005</v>
      </c>
      <c r="H20" s="35">
        <v>6891231.6199999992</v>
      </c>
      <c r="I20" s="35">
        <v>7253556.2599999998</v>
      </c>
      <c r="J20" s="35">
        <v>25750635.370000001</v>
      </c>
      <c r="K20" s="35">
        <v>10909989.210000001</v>
      </c>
      <c r="L20" s="35">
        <v>6923413.8899999997</v>
      </c>
      <c r="M20" s="35">
        <v>18785193.780000001</v>
      </c>
      <c r="N20" s="35">
        <v>6334284.3399999999</v>
      </c>
      <c r="O20" s="35">
        <v>12654803.879999999</v>
      </c>
      <c r="P20" s="36">
        <v>6191894.4700000007</v>
      </c>
      <c r="Q20"/>
      <c r="R20"/>
      <c r="S20"/>
      <c r="T20"/>
      <c r="U20"/>
      <c r="V20"/>
    </row>
    <row r="21" spans="1:47" s="28" customFormat="1" x14ac:dyDescent="0.25">
      <c r="A21" s="49" t="s">
        <v>36</v>
      </c>
      <c r="B21" s="70">
        <v>51193147.340000011</v>
      </c>
      <c r="C21" s="35">
        <v>11098661.490000002</v>
      </c>
      <c r="D21" s="35">
        <v>27819.89</v>
      </c>
      <c r="E21" s="35">
        <v>793141.52999999991</v>
      </c>
      <c r="F21" s="35">
        <v>326026.78999999998</v>
      </c>
      <c r="G21" s="35">
        <v>2946710.6500000004</v>
      </c>
      <c r="H21" s="35">
        <v>72791.829999999987</v>
      </c>
      <c r="I21" s="35">
        <v>8100216.0199999996</v>
      </c>
      <c r="J21" s="35">
        <v>2486617.3199999998</v>
      </c>
      <c r="K21" s="35">
        <v>157590.69</v>
      </c>
      <c r="L21" s="35">
        <v>1596904.54</v>
      </c>
      <c r="M21" s="35">
        <v>107238.26999999999</v>
      </c>
      <c r="N21" s="35">
        <v>85591.599999999991</v>
      </c>
      <c r="O21" s="35">
        <v>184217.58000000002</v>
      </c>
      <c r="P21" s="36">
        <v>2856707.69</v>
      </c>
      <c r="Q21"/>
      <c r="R21"/>
      <c r="S21"/>
      <c r="T21"/>
      <c r="U21"/>
      <c r="V21"/>
    </row>
    <row r="22" spans="1:47" s="28" customFormat="1" x14ac:dyDescent="0.25">
      <c r="A22" s="46" t="s">
        <v>33</v>
      </c>
      <c r="B22" s="50">
        <v>15263787849.68</v>
      </c>
      <c r="C22" s="38">
        <v>12206342998.139999</v>
      </c>
      <c r="D22" s="38">
        <v>1135120488.7900004</v>
      </c>
      <c r="E22" s="38">
        <v>1077971207.7700002</v>
      </c>
      <c r="F22" s="38">
        <v>1230707831.4800005</v>
      </c>
      <c r="G22" s="38">
        <v>935323991.27999985</v>
      </c>
      <c r="H22" s="38">
        <v>1434618495.9900002</v>
      </c>
      <c r="I22" s="38">
        <v>1284326576.24</v>
      </c>
      <c r="J22" s="38">
        <v>1289166536.3899992</v>
      </c>
      <c r="K22" s="38">
        <v>1199613870.0099995</v>
      </c>
      <c r="L22" s="38">
        <v>1432152201.5200009</v>
      </c>
      <c r="M22" s="38">
        <v>1417493808.5600002</v>
      </c>
      <c r="N22" s="38">
        <v>1118837991.6400001</v>
      </c>
      <c r="O22" s="38">
        <v>1370802956.74</v>
      </c>
      <c r="P22" s="39">
        <v>1074475396.7</v>
      </c>
      <c r="Q22"/>
      <c r="R22"/>
      <c r="S22"/>
      <c r="T22"/>
      <c r="U22"/>
      <c r="V22"/>
    </row>
    <row r="23" spans="1:47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47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47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47" s="33" customFormat="1" ht="12.7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</row>
    <row r="27" spans="1:47" s="33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</row>
    <row r="28" spans="1:47" s="33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</row>
    <row r="29" spans="1:47" s="33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</row>
    <row r="30" spans="1:47" s="33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</row>
    <row r="31" spans="1:47" x14ac:dyDescent="0.25">
      <c r="A31" s="40" t="s">
        <v>63</v>
      </c>
      <c r="B31" s="41"/>
    </row>
    <row r="32" spans="1:47" s="33" customFormat="1" x14ac:dyDescent="0.25">
      <c r="A32" s="40" t="s">
        <v>64</v>
      </c>
      <c r="B32" s="41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</row>
    <row r="33" spans="1:16" x14ac:dyDescent="0.25">
      <c r="A33" s="40" t="s">
        <v>65</v>
      </c>
      <c r="B33" s="41"/>
    </row>
    <row r="34" spans="1:16" x14ac:dyDescent="0.25">
      <c r="A34" s="40" t="s">
        <v>68</v>
      </c>
      <c r="B34" s="41"/>
    </row>
    <row r="35" spans="1:16" x14ac:dyDescent="0.25">
      <c r="A35" s="40" t="s">
        <v>66</v>
      </c>
      <c r="B35" s="41"/>
    </row>
    <row r="36" spans="1:16" x14ac:dyDescent="0.25">
      <c r="A36" s="40" t="s">
        <v>67</v>
      </c>
      <c r="B36" s="42"/>
    </row>
    <row r="37" spans="1:16" x14ac:dyDescent="0.25">
      <c r="B37" s="42"/>
    </row>
    <row r="46" spans="1:16" x14ac:dyDescent="0.25">
      <c r="P46" s="27" t="s">
        <v>37</v>
      </c>
    </row>
    <row r="51" spans="1:29" s="78" customFormat="1" x14ac:dyDescent="0.25">
      <c r="B51" s="94">
        <v>2018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5">
        <v>2019</v>
      </c>
      <c r="O51" s="95"/>
      <c r="P51" s="95"/>
      <c r="Q51" s="95"/>
      <c r="R51" s="95"/>
      <c r="S51" s="95"/>
      <c r="T51" s="95"/>
      <c r="U51" s="95"/>
      <c r="V51" s="95"/>
      <c r="W51" s="95"/>
      <c r="X51" s="87"/>
      <c r="Y51" s="87"/>
      <c r="Z51" s="78">
        <v>2020</v>
      </c>
    </row>
    <row r="52" spans="1:29" s="78" customFormat="1" x14ac:dyDescent="0.25">
      <c r="B52" s="87" t="s">
        <v>43</v>
      </c>
      <c r="C52" s="87" t="s">
        <v>44</v>
      </c>
      <c r="D52" s="87" t="s">
        <v>45</v>
      </c>
      <c r="E52" s="87" t="s">
        <v>46</v>
      </c>
      <c r="F52" s="87" t="s">
        <v>42</v>
      </c>
      <c r="G52" s="87" t="s">
        <v>47</v>
      </c>
      <c r="H52" s="87" t="s">
        <v>48</v>
      </c>
      <c r="I52" s="87" t="s">
        <v>49</v>
      </c>
      <c r="J52" s="87" t="s">
        <v>50</v>
      </c>
      <c r="K52" s="87" t="s">
        <v>51</v>
      </c>
      <c r="L52" s="87" t="s">
        <v>52</v>
      </c>
      <c r="M52" s="87" t="s">
        <v>53</v>
      </c>
      <c r="N52" s="87" t="s">
        <v>43</v>
      </c>
      <c r="O52" s="87" t="s">
        <v>44</v>
      </c>
      <c r="P52" s="87" t="s">
        <v>45</v>
      </c>
      <c r="Q52" s="87" t="s">
        <v>46</v>
      </c>
      <c r="R52" s="87" t="s">
        <v>42</v>
      </c>
      <c r="S52" s="87" t="s">
        <v>47</v>
      </c>
      <c r="T52" s="87" t="s">
        <v>48</v>
      </c>
      <c r="U52" s="87" t="s">
        <v>49</v>
      </c>
      <c r="V52" s="87" t="s">
        <v>50</v>
      </c>
      <c r="W52" s="87" t="s">
        <v>51</v>
      </c>
      <c r="X52" s="87" t="s">
        <v>52</v>
      </c>
      <c r="Y52" s="87" t="s">
        <v>53</v>
      </c>
      <c r="Z52" s="87" t="s">
        <v>43</v>
      </c>
      <c r="AA52" s="87" t="s">
        <v>44</v>
      </c>
      <c r="AB52" s="87" t="s">
        <v>60</v>
      </c>
    </row>
    <row r="53" spans="1:29" s="78" customFormat="1" x14ac:dyDescent="0.25">
      <c r="A53" s="78" t="s">
        <v>38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77">
        <f>Y63/1000000</f>
        <v>4.9615947800000004</v>
      </c>
      <c r="Z53" s="77" t="e">
        <f>Z63/1000000</f>
        <v>#REF!</v>
      </c>
      <c r="AA53" s="77">
        <f>AA63/1000000</f>
        <v>43.955695659999996</v>
      </c>
      <c r="AC53" s="78" t="s">
        <v>38</v>
      </c>
    </row>
    <row r="54" spans="1:29" s="78" customFormat="1" x14ac:dyDescent="0.25">
      <c r="A54" s="78" t="s">
        <v>40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77">
        <f t="shared" ref="Y54:AA61" si="0">Y64/1000000</f>
        <v>0</v>
      </c>
      <c r="Z54" s="77" t="e">
        <f t="shared" si="0"/>
        <v>#REF!</v>
      </c>
      <c r="AA54" s="77">
        <f t="shared" si="0"/>
        <v>41.253644319999999</v>
      </c>
      <c r="AC54" s="78" t="s">
        <v>40</v>
      </c>
    </row>
    <row r="55" spans="1:29" s="78" customFormat="1" x14ac:dyDescent="0.25">
      <c r="A55" s="78" t="s">
        <v>3</v>
      </c>
      <c r="B55" s="77">
        <f t="shared" ref="B55:U61" si="1">B65/1000000</f>
        <v>111.93786595000002</v>
      </c>
      <c r="C55" s="77">
        <f t="shared" si="1"/>
        <v>118.48441010999998</v>
      </c>
      <c r="D55" s="77">
        <f t="shared" si="1"/>
        <v>146.82000454999999</v>
      </c>
      <c r="E55" s="77">
        <f t="shared" si="1"/>
        <v>191.02160048000002</v>
      </c>
      <c r="F55" s="77">
        <f t="shared" si="1"/>
        <v>186.45397578999999</v>
      </c>
      <c r="G55" s="77">
        <f t="shared" si="1"/>
        <v>157.40554750999999</v>
      </c>
      <c r="H55" s="77">
        <f t="shared" si="1"/>
        <v>144.12730762000001</v>
      </c>
      <c r="I55" s="77">
        <f t="shared" si="1"/>
        <v>119.12909956999999</v>
      </c>
      <c r="J55" s="77">
        <f t="shared" si="1"/>
        <v>45.408163200000004</v>
      </c>
      <c r="K55" s="77">
        <f t="shared" si="1"/>
        <v>63.255962419999996</v>
      </c>
      <c r="L55" s="77">
        <f t="shared" si="1"/>
        <v>49.850569690000007</v>
      </c>
      <c r="M55" s="77">
        <f t="shared" si="1"/>
        <v>30.15013884</v>
      </c>
      <c r="N55" s="77">
        <f t="shared" si="1"/>
        <v>28.75746178</v>
      </c>
      <c r="O55" s="77">
        <f t="shared" si="1"/>
        <v>58.065983259999996</v>
      </c>
      <c r="P55" s="77">
        <f t="shared" si="1"/>
        <v>112.39856188999998</v>
      </c>
      <c r="Q55" s="77">
        <f t="shared" si="1"/>
        <v>46.342730610000004</v>
      </c>
      <c r="R55" s="77">
        <f t="shared" si="1"/>
        <v>87.908104409999993</v>
      </c>
      <c r="S55" s="77">
        <f t="shared" si="1"/>
        <v>68.630757599999995</v>
      </c>
      <c r="T55" s="77">
        <f t="shared" si="1"/>
        <v>2.0998541800000003</v>
      </c>
      <c r="U55" s="77">
        <f t="shared" si="1"/>
        <v>66.85173404999999</v>
      </c>
      <c r="V55" s="77">
        <f>V65/1000000</f>
        <v>78.960405780000002</v>
      </c>
      <c r="W55" s="77">
        <f>W65/1000000</f>
        <v>45.606559889999993</v>
      </c>
      <c r="X55" s="77">
        <f>X65/1000000</f>
        <v>394.88115288</v>
      </c>
      <c r="Y55" s="77">
        <f>Y65/1000000</f>
        <v>168.10213236000001</v>
      </c>
      <c r="Z55" s="77" t="e">
        <f>Z65/1000000</f>
        <v>#REF!</v>
      </c>
      <c r="AA55" s="77">
        <f t="shared" si="0"/>
        <v>63.592631579999995</v>
      </c>
      <c r="AC55" s="78" t="s">
        <v>3</v>
      </c>
    </row>
    <row r="56" spans="1:29" s="78" customFormat="1" x14ac:dyDescent="0.25">
      <c r="A56" s="78" t="s">
        <v>4</v>
      </c>
      <c r="B56" s="77">
        <f t="shared" si="1"/>
        <v>0.19130137999999999</v>
      </c>
      <c r="C56" s="77">
        <f t="shared" si="1"/>
        <v>0.16</v>
      </c>
      <c r="D56" s="77">
        <f t="shared" si="1"/>
        <v>1.0999999999999999E-2</v>
      </c>
      <c r="E56" s="77">
        <f t="shared" si="1"/>
        <v>1.2E-2</v>
      </c>
      <c r="F56" s="77">
        <f t="shared" si="1"/>
        <v>0.22014104000000001</v>
      </c>
      <c r="G56" s="77">
        <f t="shared" si="1"/>
        <v>2.5000000000000001E-2</v>
      </c>
      <c r="H56" s="77">
        <f t="shared" si="1"/>
        <v>3.7499999999999999E-2</v>
      </c>
      <c r="I56" s="77">
        <f t="shared" si="1"/>
        <v>0</v>
      </c>
      <c r="J56" s="77">
        <f t="shared" si="1"/>
        <v>0</v>
      </c>
      <c r="K56" s="77">
        <f t="shared" si="1"/>
        <v>6.5000000000000002E-2</v>
      </c>
      <c r="L56" s="77">
        <f t="shared" si="1"/>
        <v>0.14830904</v>
      </c>
      <c r="M56" s="77">
        <f t="shared" si="1"/>
        <v>0.06</v>
      </c>
      <c r="N56" s="77">
        <f t="shared" si="1"/>
        <v>0</v>
      </c>
      <c r="O56" s="77">
        <f t="shared" si="1"/>
        <v>0</v>
      </c>
      <c r="P56" s="77">
        <f t="shared" si="1"/>
        <v>0</v>
      </c>
      <c r="Q56" s="77">
        <f t="shared" si="1"/>
        <v>5.8004379999999994E-2</v>
      </c>
      <c r="R56" s="77">
        <f t="shared" si="1"/>
        <v>0.03</v>
      </c>
      <c r="S56" s="77">
        <f t="shared" si="1"/>
        <v>0.15901366</v>
      </c>
      <c r="T56" s="77">
        <f t="shared" si="1"/>
        <v>0.10150000000000001</v>
      </c>
      <c r="U56" s="77">
        <f t="shared" si="1"/>
        <v>7.3309040000000006E-2</v>
      </c>
      <c r="V56" s="77">
        <f t="shared" ref="R56:Y61" si="2">V66/1000000</f>
        <v>3.5000000000000003E-2</v>
      </c>
      <c r="W56" s="77">
        <f t="shared" si="2"/>
        <v>5.2999999999999999E-2</v>
      </c>
      <c r="X56" s="77">
        <f t="shared" si="2"/>
        <v>3.85E-2</v>
      </c>
      <c r="Y56" s="77">
        <f t="shared" si="0"/>
        <v>4.1050000000000003E-2</v>
      </c>
      <c r="Z56" s="77" t="e">
        <f t="shared" si="0"/>
        <v>#REF!</v>
      </c>
      <c r="AA56" s="77">
        <f t="shared" si="0"/>
        <v>0.03</v>
      </c>
      <c r="AC56" s="78" t="s">
        <v>4</v>
      </c>
    </row>
    <row r="57" spans="1:29" s="78" customFormat="1" x14ac:dyDescent="0.25">
      <c r="A57" s="78" t="s">
        <v>5</v>
      </c>
      <c r="B57" s="77">
        <f t="shared" si="1"/>
        <v>1039.5257339399998</v>
      </c>
      <c r="C57" s="77">
        <f t="shared" si="1"/>
        <v>912.85880266000004</v>
      </c>
      <c r="D57" s="77">
        <f t="shared" si="1"/>
        <v>1479.4251315299998</v>
      </c>
      <c r="E57" s="77">
        <f t="shared" si="1"/>
        <v>1589.0373068399999</v>
      </c>
      <c r="F57" s="77">
        <f t="shared" si="1"/>
        <v>1643.2369145799989</v>
      </c>
      <c r="G57" s="77">
        <f t="shared" si="1"/>
        <v>1379.1624770000003</v>
      </c>
      <c r="H57" s="77">
        <f t="shared" si="1"/>
        <v>1733.8693885000009</v>
      </c>
      <c r="I57" s="77">
        <f t="shared" si="1"/>
        <v>1214.1885077599998</v>
      </c>
      <c r="J57" s="77">
        <f t="shared" si="1"/>
        <v>1448.5873022600003</v>
      </c>
      <c r="K57" s="77">
        <f t="shared" si="1"/>
        <v>1163.0484465900006</v>
      </c>
      <c r="L57" s="77">
        <f t="shared" si="1"/>
        <v>1109.2522362099999</v>
      </c>
      <c r="M57" s="77">
        <f t="shared" si="1"/>
        <v>1099.1935350699991</v>
      </c>
      <c r="N57" s="77">
        <f t="shared" si="1"/>
        <v>1164.6746279400002</v>
      </c>
      <c r="O57" s="77">
        <f t="shared" si="1"/>
        <v>686.09959320999997</v>
      </c>
      <c r="P57" s="77">
        <f t="shared" si="1"/>
        <v>974.97091550000005</v>
      </c>
      <c r="Q57" s="77">
        <f t="shared" si="1"/>
        <v>985.51177383000027</v>
      </c>
      <c r="R57" s="77">
        <f t="shared" si="1"/>
        <v>1060.8949139499998</v>
      </c>
      <c r="S57" s="77">
        <f t="shared" si="1"/>
        <v>756.38447696000003</v>
      </c>
      <c r="T57" s="77">
        <f t="shared" si="1"/>
        <v>562.96163163999984</v>
      </c>
      <c r="U57" s="77">
        <f t="shared" si="1"/>
        <v>739.11375080000005</v>
      </c>
      <c r="V57" s="77">
        <f t="shared" si="2"/>
        <v>918.44930304999991</v>
      </c>
      <c r="W57" s="77">
        <f t="shared" si="2"/>
        <v>872.08843328000012</v>
      </c>
      <c r="X57" s="77">
        <f t="shared" si="2"/>
        <v>883.47494312000015</v>
      </c>
      <c r="Y57" s="77">
        <f t="shared" si="0"/>
        <v>1002.0317550299999</v>
      </c>
      <c r="Z57" s="77" t="e">
        <f t="shared" si="0"/>
        <v>#REF!</v>
      </c>
      <c r="AA57" s="77">
        <f t="shared" si="0"/>
        <v>20.430587920000001</v>
      </c>
      <c r="AC57" s="78" t="s">
        <v>5</v>
      </c>
    </row>
    <row r="58" spans="1:29" s="78" customFormat="1" x14ac:dyDescent="0.25">
      <c r="A58" s="78" t="s">
        <v>6</v>
      </c>
      <c r="B58" s="77">
        <f t="shared" si="1"/>
        <v>0</v>
      </c>
      <c r="C58" s="77">
        <f t="shared" si="1"/>
        <v>0</v>
      </c>
      <c r="D58" s="77">
        <f t="shared" si="1"/>
        <v>0</v>
      </c>
      <c r="E58" s="77">
        <f t="shared" si="1"/>
        <v>0</v>
      </c>
      <c r="F58" s="77">
        <f t="shared" si="1"/>
        <v>0.11798203</v>
      </c>
      <c r="G58" s="77">
        <f t="shared" si="1"/>
        <v>0</v>
      </c>
      <c r="H58" s="77">
        <f t="shared" si="1"/>
        <v>9.8789539999999995E-2</v>
      </c>
      <c r="I58" s="77">
        <f t="shared" si="1"/>
        <v>0</v>
      </c>
      <c r="J58" s="77">
        <f t="shared" si="1"/>
        <v>0</v>
      </c>
      <c r="K58" s="77">
        <f t="shared" si="1"/>
        <v>1.0939483999999999</v>
      </c>
      <c r="L58" s="77">
        <f t="shared" si="1"/>
        <v>0.20225946000000003</v>
      </c>
      <c r="M58" s="77">
        <f t="shared" si="1"/>
        <v>0</v>
      </c>
      <c r="N58" s="77">
        <f t="shared" si="1"/>
        <v>0</v>
      </c>
      <c r="O58" s="77">
        <f t="shared" si="1"/>
        <v>0.40083308000000001</v>
      </c>
      <c r="P58" s="77">
        <f t="shared" si="1"/>
        <v>0</v>
      </c>
      <c r="Q58" s="77">
        <f t="shared" si="1"/>
        <v>0.47922739999999997</v>
      </c>
      <c r="R58" s="77">
        <f t="shared" si="1"/>
        <v>0</v>
      </c>
      <c r="S58" s="77">
        <f t="shared" si="1"/>
        <v>0</v>
      </c>
      <c r="T58" s="77">
        <f t="shared" si="1"/>
        <v>8.8921280000000005E-2</v>
      </c>
      <c r="U58" s="77">
        <f t="shared" si="1"/>
        <v>0</v>
      </c>
      <c r="V58" s="77">
        <f t="shared" si="2"/>
        <v>0</v>
      </c>
      <c r="W58" s="77">
        <f t="shared" si="2"/>
        <v>0</v>
      </c>
      <c r="X58" s="77">
        <f t="shared" si="2"/>
        <v>0</v>
      </c>
      <c r="Y58" s="77">
        <f t="shared" si="0"/>
        <v>0</v>
      </c>
      <c r="Z58" s="77" t="e">
        <f t="shared" si="0"/>
        <v>#REF!</v>
      </c>
      <c r="AA58" s="77">
        <f t="shared" si="0"/>
        <v>0</v>
      </c>
      <c r="AC58" s="78" t="s">
        <v>6</v>
      </c>
    </row>
    <row r="59" spans="1:29" s="78" customFormat="1" x14ac:dyDescent="0.25">
      <c r="A59" s="78" t="s">
        <v>35</v>
      </c>
      <c r="B59" s="77">
        <f t="shared" si="1"/>
        <v>13.995844989999998</v>
      </c>
      <c r="C59" s="77">
        <f t="shared" si="1"/>
        <v>10.554634550000005</v>
      </c>
      <c r="D59" s="77">
        <f t="shared" si="1"/>
        <v>15.874554920000001</v>
      </c>
      <c r="E59" s="77">
        <f t="shared" si="1"/>
        <v>8.6776929000000003</v>
      </c>
      <c r="F59" s="77">
        <f t="shared" si="1"/>
        <v>8.06344876</v>
      </c>
      <c r="G59" s="77">
        <f t="shared" si="1"/>
        <v>25.687783900000007</v>
      </c>
      <c r="H59" s="77">
        <f t="shared" si="1"/>
        <v>7.2948970699999984</v>
      </c>
      <c r="I59" s="77">
        <f t="shared" si="1"/>
        <v>14.542640049999999</v>
      </c>
      <c r="J59" s="77">
        <f t="shared" si="1"/>
        <v>25.996983299999997</v>
      </c>
      <c r="K59" s="77">
        <f t="shared" si="1"/>
        <v>12.660333109999995</v>
      </c>
      <c r="L59" s="77">
        <f t="shared" si="1"/>
        <v>8.7634618399999997</v>
      </c>
      <c r="M59" s="77">
        <f t="shared" si="1"/>
        <v>13.273745160000001</v>
      </c>
      <c r="N59" s="77">
        <f t="shared" si="1"/>
        <v>7.8122427600000002</v>
      </c>
      <c r="O59" s="77">
        <f t="shared" si="1"/>
        <v>3.9188192300000004</v>
      </c>
      <c r="P59" s="77">
        <f t="shared" si="1"/>
        <v>3.8749569900000003</v>
      </c>
      <c r="Q59" s="77">
        <f t="shared" si="1"/>
        <v>7.3171019399999997</v>
      </c>
      <c r="R59" s="77">
        <f t="shared" si="1"/>
        <v>4.8308346800000006</v>
      </c>
      <c r="S59" s="77">
        <f t="shared" si="1"/>
        <v>4.1308525199999995</v>
      </c>
      <c r="T59" s="77">
        <f t="shared" si="1"/>
        <v>46.790332740000004</v>
      </c>
      <c r="U59" s="77">
        <f t="shared" si="1"/>
        <v>5.4322617999999991</v>
      </c>
      <c r="V59" s="77">
        <f t="shared" si="2"/>
        <v>20.117997280000001</v>
      </c>
      <c r="W59" s="77">
        <f t="shared" si="2"/>
        <v>8.3633527699999988</v>
      </c>
      <c r="X59" s="77">
        <f t="shared" si="2"/>
        <v>13.89819466</v>
      </c>
      <c r="Y59" s="77">
        <f t="shared" si="0"/>
        <v>11.348021730000001</v>
      </c>
      <c r="Z59" s="77" t="e">
        <f t="shared" si="0"/>
        <v>#REF!</v>
      </c>
      <c r="AA59" s="77">
        <f t="shared" si="0"/>
        <v>5.4242064799999996</v>
      </c>
      <c r="AC59" s="78" t="s">
        <v>35</v>
      </c>
    </row>
    <row r="60" spans="1:29" s="78" customFormat="1" x14ac:dyDescent="0.25">
      <c r="A60" s="78" t="s">
        <v>36</v>
      </c>
      <c r="B60" s="77">
        <f t="shared" si="1"/>
        <v>0</v>
      </c>
      <c r="C60" s="77">
        <f t="shared" si="1"/>
        <v>0</v>
      </c>
      <c r="D60" s="77">
        <f t="shared" si="1"/>
        <v>0</v>
      </c>
      <c r="E60" s="77">
        <f t="shared" si="1"/>
        <v>0.13380895000000001</v>
      </c>
      <c r="F60" s="77">
        <f t="shared" si="1"/>
        <v>268.69090145999996</v>
      </c>
      <c r="G60" s="77">
        <f t="shared" si="1"/>
        <v>0</v>
      </c>
      <c r="H60" s="77">
        <f t="shared" si="1"/>
        <v>0</v>
      </c>
      <c r="I60" s="77">
        <f t="shared" si="1"/>
        <v>0</v>
      </c>
      <c r="J60" s="77">
        <f t="shared" si="1"/>
        <v>1.13369469</v>
      </c>
      <c r="K60" s="77">
        <f t="shared" si="1"/>
        <v>0.55453357999999997</v>
      </c>
      <c r="L60" s="77">
        <f t="shared" si="1"/>
        <v>0.98752598000000014</v>
      </c>
      <c r="M60" s="77">
        <f t="shared" si="1"/>
        <v>7.2865591400000005</v>
      </c>
      <c r="N60" s="77">
        <f t="shared" si="1"/>
        <v>3.9103760000000001E-2</v>
      </c>
      <c r="O60" s="77">
        <f t="shared" si="1"/>
        <v>0</v>
      </c>
      <c r="P60" s="77">
        <f t="shared" si="1"/>
        <v>0.17281609000000001</v>
      </c>
      <c r="Q60" s="77">
        <f t="shared" si="1"/>
        <v>5.5922350999999999</v>
      </c>
      <c r="R60" s="77">
        <f t="shared" si="1"/>
        <v>5.4380545599999994</v>
      </c>
      <c r="S60" s="77">
        <f t="shared" si="1"/>
        <v>2.2973299599999999</v>
      </c>
      <c r="T60" s="77">
        <f t="shared" si="1"/>
        <v>0</v>
      </c>
      <c r="U60" s="77">
        <f t="shared" si="1"/>
        <v>1.030967E-2</v>
      </c>
      <c r="V60" s="77">
        <f t="shared" si="2"/>
        <v>1.3579692400000003</v>
      </c>
      <c r="W60" s="77">
        <f t="shared" si="2"/>
        <v>5.7341120000000002E-2</v>
      </c>
      <c r="X60" s="77">
        <f t="shared" si="2"/>
        <v>1.8947889999999998E-2</v>
      </c>
      <c r="Y60" s="77">
        <f t="shared" si="0"/>
        <v>0.12247564</v>
      </c>
      <c r="Z60" s="77" t="e">
        <f t="shared" si="0"/>
        <v>#REF!</v>
      </c>
      <c r="AA60" s="77">
        <f t="shared" si="0"/>
        <v>0.41980974999999993</v>
      </c>
      <c r="AC60" s="78" t="s">
        <v>36</v>
      </c>
    </row>
    <row r="61" spans="1:29" s="78" customFormat="1" x14ac:dyDescent="0.25">
      <c r="A61" s="78" t="s">
        <v>54</v>
      </c>
      <c r="B61" s="77">
        <f t="shared" si="1"/>
        <v>1165.65074626</v>
      </c>
      <c r="C61" s="77">
        <f t="shared" si="1"/>
        <v>1107.8086656199998</v>
      </c>
      <c r="D61" s="77">
        <f t="shared" si="1"/>
        <v>1642.1306910000001</v>
      </c>
      <c r="E61" s="77">
        <f t="shared" si="1"/>
        <v>1816.1691982699997</v>
      </c>
      <c r="F61" s="77">
        <f t="shared" si="1"/>
        <v>2107.5244868699997</v>
      </c>
      <c r="G61" s="77">
        <f t="shared" si="1"/>
        <v>1562.2808084100002</v>
      </c>
      <c r="H61" s="77">
        <f t="shared" si="1"/>
        <v>1885.4278827300002</v>
      </c>
      <c r="I61" s="77">
        <f t="shared" si="1"/>
        <v>1720.6420400099996</v>
      </c>
      <c r="J61" s="77">
        <f t="shared" si="1"/>
        <v>1545.0225806899998</v>
      </c>
      <c r="K61" s="77">
        <f t="shared" si="1"/>
        <v>1671.2161671300003</v>
      </c>
      <c r="L61" s="77">
        <f t="shared" si="1"/>
        <v>1247.6388517299999</v>
      </c>
      <c r="M61" s="77">
        <f t="shared" si="1"/>
        <v>1176.4426329799999</v>
      </c>
      <c r="N61" s="77">
        <f t="shared" si="1"/>
        <v>1247.0886787100001</v>
      </c>
      <c r="O61" s="77">
        <f t="shared" si="1"/>
        <v>773.95128966000004</v>
      </c>
      <c r="P61" s="77">
        <f t="shared" si="1"/>
        <v>1171.0091819500001</v>
      </c>
      <c r="Q61" s="77">
        <f t="shared" si="1"/>
        <v>1149.7603887600003</v>
      </c>
      <c r="R61" s="77">
        <f t="shared" si="2"/>
        <v>1165.3656992799999</v>
      </c>
      <c r="S61" s="77">
        <f t="shared" si="2"/>
        <v>849.2514868999998</v>
      </c>
      <c r="T61" s="77">
        <f t="shared" si="2"/>
        <v>1134.5135648099999</v>
      </c>
      <c r="U61" s="77">
        <f t="shared" si="2"/>
        <v>849.90622639000003</v>
      </c>
      <c r="V61" s="77">
        <f t="shared" si="2"/>
        <v>1080.7593310200002</v>
      </c>
      <c r="W61" s="77">
        <f t="shared" si="2"/>
        <v>940.39831773000003</v>
      </c>
      <c r="X61" s="77">
        <f t="shared" si="2"/>
        <v>1390.46770053</v>
      </c>
      <c r="Y61" s="77">
        <f t="shared" si="2"/>
        <v>1186.6070295400002</v>
      </c>
      <c r="Z61" s="77" t="e">
        <f t="shared" si="0"/>
        <v>#REF!</v>
      </c>
      <c r="AA61" s="77">
        <f t="shared" si="0"/>
        <v>821.21936960000005</v>
      </c>
    </row>
    <row r="62" spans="1:29" s="78" customFormat="1" x14ac:dyDescent="0.25"/>
    <row r="63" spans="1:29" s="78" customFormat="1" x14ac:dyDescent="0.25">
      <c r="A63" s="78" t="s">
        <v>38</v>
      </c>
      <c r="Q63" s="88">
        <v>89459315.5</v>
      </c>
      <c r="R63" s="88">
        <v>6263791.6800000006</v>
      </c>
      <c r="S63" s="78">
        <v>17649056.200000003</v>
      </c>
      <c r="T63" s="78">
        <v>129891890.64</v>
      </c>
      <c r="U63" s="78">
        <v>966861.03</v>
      </c>
      <c r="V63" s="78">
        <v>61838655.670000002</v>
      </c>
      <c r="W63" s="78">
        <v>14229630.67</v>
      </c>
      <c r="X63" s="78">
        <v>98155961.980000004</v>
      </c>
      <c r="Y63" s="75">
        <v>4961594.78</v>
      </c>
      <c r="Z63" s="75" t="e">
        <f>+GETPIVOTDATA("[Measures].[Monto]",$A$7,"[LugarTipoOperacion]","[LugarTipoOperacion].[All LugarTipoOperacion].[CPF]","[FechaOperacion]","[FechaOperacion].[All FechaOperacion].[2020].[January]")</f>
        <v>#REF!</v>
      </c>
      <c r="AA63" s="76">
        <v>43955695.659999996</v>
      </c>
      <c r="AB63" s="76">
        <v>70731338.129999995</v>
      </c>
      <c r="AC63" s="78" t="s">
        <v>38</v>
      </c>
    </row>
    <row r="64" spans="1:29" s="78" customFormat="1" x14ac:dyDescent="0.25">
      <c r="A64" s="78" t="s">
        <v>40</v>
      </c>
      <c r="Y64" s="78">
        <v>0</v>
      </c>
      <c r="Z64" s="78" t="e">
        <f>+GETPIVOTDATA("[Measures].[Monto]",$A$7,"[LugarTipoOperacion]","[LugarTipoOperacion].[All LugarTipoOperacion].[CPV]","[FechaOperacion]","[FechaOperacion].[All FechaOperacion].[2020].[January]")</f>
        <v>#REF!</v>
      </c>
      <c r="AA64" s="76">
        <v>41253644.32</v>
      </c>
      <c r="AB64" s="76"/>
      <c r="AC64" s="78" t="s">
        <v>40</v>
      </c>
    </row>
    <row r="65" spans="1:29" s="78" customFormat="1" x14ac:dyDescent="0.25">
      <c r="A65" s="78" t="s">
        <v>3</v>
      </c>
      <c r="B65" s="76">
        <v>111937865.95000002</v>
      </c>
      <c r="C65" s="76">
        <v>118484410.10999998</v>
      </c>
      <c r="D65" s="76">
        <v>146820004.54999998</v>
      </c>
      <c r="E65" s="76">
        <v>191021600.48000002</v>
      </c>
      <c r="F65" s="76">
        <v>186453975.78999999</v>
      </c>
      <c r="G65" s="76">
        <v>157405547.50999999</v>
      </c>
      <c r="H65" s="76">
        <v>144127307.62</v>
      </c>
      <c r="I65" s="76">
        <v>119129099.56999999</v>
      </c>
      <c r="J65" s="76">
        <v>45408163.200000003</v>
      </c>
      <c r="K65" s="78">
        <v>63255962.419999994</v>
      </c>
      <c r="L65" s="76">
        <v>49850569.690000005</v>
      </c>
      <c r="M65" s="76">
        <v>30150138.84</v>
      </c>
      <c r="N65" s="76">
        <v>28757461.780000001</v>
      </c>
      <c r="O65" s="76">
        <v>58065983.259999998</v>
      </c>
      <c r="P65" s="76">
        <v>112398561.88999999</v>
      </c>
      <c r="Q65" s="76">
        <v>46342730.610000007</v>
      </c>
      <c r="R65" s="76">
        <v>87908104.409999996</v>
      </c>
      <c r="S65" s="76">
        <v>68630757.599999994</v>
      </c>
      <c r="T65" s="76">
        <v>2099854.1800000002</v>
      </c>
      <c r="U65" s="76">
        <v>66851734.049999997</v>
      </c>
      <c r="V65" s="75">
        <v>78960405.780000001</v>
      </c>
      <c r="W65" s="75">
        <v>45606559.889999993</v>
      </c>
      <c r="X65" s="75">
        <v>394881152.88</v>
      </c>
      <c r="Y65" s="75">
        <v>168102132.36000001</v>
      </c>
      <c r="Z65" s="75" t="e">
        <f>+GETPIVOTDATA("[Measures].[Monto]",$A$7,"[LugarTipoOperacion]","[LugarTipoOperacion].[All LugarTipoOperacion].[EX]","[FechaOperacion]","[FechaOperacion].[All FechaOperacion].[2020].[January]")</f>
        <v>#REF!</v>
      </c>
      <c r="AA65" s="75">
        <v>63592631.579999998</v>
      </c>
      <c r="AB65" s="75">
        <v>227585534.30999994</v>
      </c>
      <c r="AC65" s="78" t="s">
        <v>3</v>
      </c>
    </row>
    <row r="66" spans="1:29" s="78" customFormat="1" x14ac:dyDescent="0.25">
      <c r="A66" s="78" t="s">
        <v>4</v>
      </c>
      <c r="B66" s="76">
        <v>191301.38</v>
      </c>
      <c r="C66" s="76">
        <v>160000</v>
      </c>
      <c r="D66" s="76">
        <v>11000</v>
      </c>
      <c r="E66" s="76">
        <v>12000</v>
      </c>
      <c r="F66" s="76">
        <v>220141.04</v>
      </c>
      <c r="G66" s="76">
        <v>25000</v>
      </c>
      <c r="H66" s="76">
        <v>37500</v>
      </c>
      <c r="I66" s="76">
        <v>0</v>
      </c>
      <c r="K66" s="78">
        <v>65000</v>
      </c>
      <c r="L66" s="76">
        <v>148309.04</v>
      </c>
      <c r="M66" s="76">
        <v>60000</v>
      </c>
      <c r="O66" s="78">
        <v>0</v>
      </c>
      <c r="P66" s="78">
        <v>0</v>
      </c>
      <c r="Q66" s="76">
        <v>58004.38</v>
      </c>
      <c r="R66" s="76">
        <v>30000</v>
      </c>
      <c r="S66" s="76">
        <v>159013.66</v>
      </c>
      <c r="T66" s="76">
        <v>101500</v>
      </c>
      <c r="U66" s="76">
        <v>73309.040000000008</v>
      </c>
      <c r="V66" s="76">
        <v>35000</v>
      </c>
      <c r="W66" s="76">
        <v>53000</v>
      </c>
      <c r="X66" s="76">
        <v>38500</v>
      </c>
      <c r="Y66" s="76">
        <v>41050</v>
      </c>
      <c r="Z66" s="76" t="e">
        <f>+GETPIVOTDATA("[Measures].[Monto]",$A$7,"[LugarTipoOperacion]","[LugarTipoOperacion].[All LugarTipoOperacion].[MN]","[FechaOperacion]","[FechaOperacion].[All FechaOperacion].[2020].[January]")</f>
        <v>#REF!</v>
      </c>
      <c r="AA66" s="76">
        <v>30000</v>
      </c>
      <c r="AB66" s="76">
        <v>45000</v>
      </c>
      <c r="AC66" s="78" t="s">
        <v>4</v>
      </c>
    </row>
    <row r="67" spans="1:29" s="78" customFormat="1" x14ac:dyDescent="0.25">
      <c r="A67" s="78" t="s">
        <v>5</v>
      </c>
      <c r="B67" s="76">
        <v>1039525733.9399998</v>
      </c>
      <c r="C67" s="75">
        <v>912858802.66000009</v>
      </c>
      <c r="D67" s="75">
        <v>1479425131.5299997</v>
      </c>
      <c r="E67" s="75">
        <v>1589037306.8399999</v>
      </c>
      <c r="F67" s="75">
        <v>1643236914.579999</v>
      </c>
      <c r="G67" s="75">
        <v>1379162477.0000002</v>
      </c>
      <c r="H67" s="75">
        <v>1733869388.500001</v>
      </c>
      <c r="I67" s="75">
        <v>1214188507.7599998</v>
      </c>
      <c r="J67" s="75">
        <v>1448587302.2600002</v>
      </c>
      <c r="K67" s="78">
        <v>1163048446.5900006</v>
      </c>
      <c r="L67" s="75">
        <v>1109252236.2099998</v>
      </c>
      <c r="M67" s="75">
        <v>1099193535.0699992</v>
      </c>
      <c r="N67" s="75">
        <v>1164674627.9400001</v>
      </c>
      <c r="O67" s="75">
        <v>686099593.20999992</v>
      </c>
      <c r="P67" s="75">
        <v>974970915.5</v>
      </c>
      <c r="Q67" s="75">
        <v>985511773.83000028</v>
      </c>
      <c r="R67" s="75">
        <v>1060894913.9499998</v>
      </c>
      <c r="S67" s="75">
        <v>756384476.96000004</v>
      </c>
      <c r="T67" s="75">
        <v>562961631.63999987</v>
      </c>
      <c r="U67" s="76">
        <v>739113750.80000007</v>
      </c>
      <c r="V67" s="75">
        <v>918449303.04999995</v>
      </c>
      <c r="W67" s="75">
        <v>872088433.28000009</v>
      </c>
      <c r="X67" s="75">
        <v>883474943.12000012</v>
      </c>
      <c r="Y67" s="75">
        <v>1002031755.0299999</v>
      </c>
      <c r="Z67" s="75" t="e">
        <f>+GETPIVOTDATA("[Measures].[Monto]",$A$7,"[LugarTipoOperacion]","[LugarTipoOperacion].[All LugarTipoOperacion].[RB]","[FechaOperacion]","[FechaOperacion].[All FechaOperacion].[2020].[January]")</f>
        <v>#REF!</v>
      </c>
      <c r="AA67" s="75">
        <v>20430587.920000002</v>
      </c>
      <c r="AB67" s="75">
        <v>0</v>
      </c>
      <c r="AC67" s="78" t="s">
        <v>5</v>
      </c>
    </row>
    <row r="68" spans="1:29" s="78" customFormat="1" x14ac:dyDescent="0.25">
      <c r="A68" s="78" t="s">
        <v>6</v>
      </c>
      <c r="F68" s="76">
        <v>117982.03</v>
      </c>
      <c r="G68" s="76">
        <v>0</v>
      </c>
      <c r="H68" s="76">
        <v>98789.54</v>
      </c>
      <c r="K68" s="78">
        <v>1093948.3999999999</v>
      </c>
      <c r="L68" s="76">
        <v>202259.46000000002</v>
      </c>
      <c r="M68" s="78">
        <v>0</v>
      </c>
      <c r="N68" s="76"/>
      <c r="O68" s="76">
        <v>400833.08</v>
      </c>
      <c r="P68" s="76">
        <v>0</v>
      </c>
      <c r="Q68" s="76">
        <v>479227.39999999997</v>
      </c>
      <c r="R68" s="76">
        <v>0</v>
      </c>
      <c r="S68" s="76">
        <v>0</v>
      </c>
      <c r="T68" s="76">
        <v>88921.279999999999</v>
      </c>
      <c r="U68" s="76"/>
      <c r="V68" s="76"/>
      <c r="W68" s="76">
        <v>0</v>
      </c>
      <c r="X68" s="76">
        <v>0</v>
      </c>
      <c r="Y68" s="76">
        <v>0</v>
      </c>
      <c r="Z68" s="76" t="e">
        <f>+GETPIVOTDATA("[Measures].[Monto]",$A$7,"[LugarTipoOperacion]","[LugarTipoOperacion].[All LugarTipoOperacion].[SB]","[FechaOperacion]","[FechaOperacion].[All FechaOperacion].[2020].[January]")</f>
        <v>#REF!</v>
      </c>
      <c r="AA68" s="76"/>
      <c r="AB68" s="76">
        <v>0</v>
      </c>
      <c r="AC68" s="78" t="s">
        <v>6</v>
      </c>
    </row>
    <row r="69" spans="1:29" s="78" customFormat="1" x14ac:dyDescent="0.25">
      <c r="A69" s="78" t="s">
        <v>35</v>
      </c>
      <c r="B69" s="76">
        <v>13995844.989999998</v>
      </c>
      <c r="C69" s="76">
        <v>10554634.550000004</v>
      </c>
      <c r="D69" s="76">
        <v>15874554.920000002</v>
      </c>
      <c r="E69" s="76">
        <v>8677692.9000000004</v>
      </c>
      <c r="F69" s="76">
        <v>8063448.7599999998</v>
      </c>
      <c r="G69" s="76">
        <v>25687783.900000006</v>
      </c>
      <c r="H69" s="76">
        <v>7294897.0699999984</v>
      </c>
      <c r="I69" s="76">
        <v>14542640.049999999</v>
      </c>
      <c r="J69" s="76">
        <v>25996983.299999997</v>
      </c>
      <c r="K69" s="78">
        <v>12660333.109999994</v>
      </c>
      <c r="L69" s="76">
        <v>8763461.8399999999</v>
      </c>
      <c r="M69" s="76">
        <v>13273745.16</v>
      </c>
      <c r="N69" s="76">
        <v>7812242.7599999998</v>
      </c>
      <c r="O69" s="76">
        <v>3918819.2300000004</v>
      </c>
      <c r="P69" s="76">
        <v>3874956.99</v>
      </c>
      <c r="Q69" s="76">
        <v>7317101.9399999995</v>
      </c>
      <c r="R69" s="76">
        <v>4830834.6800000006</v>
      </c>
      <c r="S69" s="76">
        <v>4130852.5199999996</v>
      </c>
      <c r="T69" s="76">
        <v>46790332.740000002</v>
      </c>
      <c r="U69" s="76">
        <v>5432261.7999999989</v>
      </c>
      <c r="V69" s="76">
        <v>20117997.280000001</v>
      </c>
      <c r="W69" s="76">
        <v>8363352.7699999996</v>
      </c>
      <c r="X69" s="76">
        <v>13898194.66</v>
      </c>
      <c r="Y69" s="76">
        <v>11348021.73</v>
      </c>
      <c r="Z69" s="76" t="e">
        <f>+GETPIVOTDATA("[Measures].[Monto]",$A$7,"[LugarTipoOperacion]","[LugarTipoOperacion].[All LugarTipoOperacion].[SRFS]","[FechaOperacion]","[FechaOperacion].[All FechaOperacion].[2020].[January]")</f>
        <v>#REF!</v>
      </c>
      <c r="AA69" s="76">
        <v>5424206.4799999995</v>
      </c>
      <c r="AB69" s="76">
        <v>15878313.130000001</v>
      </c>
      <c r="AC69" s="78" t="s">
        <v>35</v>
      </c>
    </row>
    <row r="70" spans="1:29" s="78" customFormat="1" x14ac:dyDescent="0.25">
      <c r="A70" s="78" t="s">
        <v>36</v>
      </c>
      <c r="E70" s="76">
        <v>133808.95000000001</v>
      </c>
      <c r="F70" s="76">
        <v>268690901.45999998</v>
      </c>
      <c r="G70" s="78">
        <v>0</v>
      </c>
      <c r="H70" s="76"/>
      <c r="J70" s="76">
        <v>1133694.69</v>
      </c>
      <c r="K70" s="78">
        <v>554533.57999999996</v>
      </c>
      <c r="L70" s="76">
        <v>987525.9800000001</v>
      </c>
      <c r="M70" s="76">
        <v>7286559.1400000006</v>
      </c>
      <c r="N70" s="76">
        <v>39103.760000000002</v>
      </c>
      <c r="O70" s="76">
        <v>0</v>
      </c>
      <c r="P70" s="76">
        <v>172816.09</v>
      </c>
      <c r="Q70" s="76">
        <v>5592235.0999999996</v>
      </c>
      <c r="R70" s="76">
        <v>5438054.5599999996</v>
      </c>
      <c r="S70" s="76">
        <v>2297329.96</v>
      </c>
      <c r="T70" s="76"/>
      <c r="U70" s="76">
        <v>10309.67</v>
      </c>
      <c r="V70" s="76">
        <v>1357969.2400000002</v>
      </c>
      <c r="W70" s="76">
        <v>57341.120000000003</v>
      </c>
      <c r="X70" s="76">
        <v>18947.89</v>
      </c>
      <c r="Y70" s="76">
        <v>122475.64</v>
      </c>
      <c r="Z70" s="76" t="e">
        <f>+GETPIVOTDATA("[Measures].[Monto]",$A$7,"[LugarTipoOperacion]","[LugarTipoOperacion].[All LugarTipoOperacion].[SRV]","[FechaOperacion]","[FechaOperacion].[All FechaOperacion].[2020].[January]")</f>
        <v>#REF!</v>
      </c>
      <c r="AA70" s="76">
        <v>419809.74999999994</v>
      </c>
      <c r="AB70" s="76">
        <v>0</v>
      </c>
      <c r="AC70" s="78" t="s">
        <v>36</v>
      </c>
    </row>
    <row r="71" spans="1:29" s="78" customFormat="1" x14ac:dyDescent="0.25">
      <c r="A71" s="78" t="s">
        <v>54</v>
      </c>
      <c r="B71" s="89">
        <v>1165650746.26</v>
      </c>
      <c r="C71" s="89">
        <v>1107808665.6199999</v>
      </c>
      <c r="D71" s="89">
        <v>1642130691</v>
      </c>
      <c r="E71" s="89">
        <v>1816169198.2699997</v>
      </c>
      <c r="F71" s="89">
        <v>2107524486.8699996</v>
      </c>
      <c r="G71" s="89">
        <v>1562280808.4100001</v>
      </c>
      <c r="H71" s="89">
        <v>1885427882.7300003</v>
      </c>
      <c r="I71" s="89">
        <v>1720642040.0099995</v>
      </c>
      <c r="J71" s="89">
        <v>1545022580.6899998</v>
      </c>
      <c r="K71" s="89">
        <v>1671216167.1300004</v>
      </c>
      <c r="L71" s="89">
        <v>1247638851.73</v>
      </c>
      <c r="M71" s="89">
        <v>1176442632.9799998</v>
      </c>
      <c r="N71" s="89">
        <v>1247088678.71</v>
      </c>
      <c r="O71" s="89">
        <v>773951289.66000009</v>
      </c>
      <c r="P71" s="89">
        <v>1171009181.95</v>
      </c>
      <c r="Q71" s="89">
        <v>1149760388.7600002</v>
      </c>
      <c r="R71" s="89">
        <v>1165365699.28</v>
      </c>
      <c r="S71" s="89">
        <v>849251486.89999986</v>
      </c>
      <c r="T71" s="89">
        <v>1134513564.8099999</v>
      </c>
      <c r="U71" s="89">
        <v>849906226.38999999</v>
      </c>
      <c r="V71" s="89">
        <v>1080759331.0200002</v>
      </c>
      <c r="W71" s="89">
        <v>940398317.73000002</v>
      </c>
      <c r="X71" s="89">
        <v>1390467700.53</v>
      </c>
      <c r="Y71" s="89">
        <v>1186607029.5400002</v>
      </c>
      <c r="Z71" s="89" t="e">
        <f>+GETPIVOTDATA("[Measures].[Monto]",$A$7,"[FechaOperacion]","[FechaOperacion].[All FechaOperacion].[2020].[January]")</f>
        <v>#REF!</v>
      </c>
      <c r="AA71" s="75">
        <v>821219369.60000002</v>
      </c>
    </row>
    <row r="72" spans="1:29" s="78" customFormat="1" x14ac:dyDescent="0.25"/>
    <row r="73" spans="1:29" s="78" customFormat="1" x14ac:dyDescent="0.25">
      <c r="S73" s="86"/>
      <c r="Y73" s="76"/>
      <c r="AA73" s="76"/>
    </row>
    <row r="74" spans="1:29" s="78" customFormat="1" x14ac:dyDescent="0.25">
      <c r="C74" s="90" t="s">
        <v>41</v>
      </c>
      <c r="D74" s="91">
        <v>2020</v>
      </c>
      <c r="E74" s="91">
        <v>2021</v>
      </c>
      <c r="F74" s="91">
        <v>2022</v>
      </c>
      <c r="G74" s="91">
        <v>2023</v>
      </c>
      <c r="Z74" s="76"/>
    </row>
    <row r="75" spans="1:29" s="78" customFormat="1" x14ac:dyDescent="0.25">
      <c r="B75" s="87" t="s">
        <v>43</v>
      </c>
      <c r="C75" s="92">
        <v>1247.0886787100001</v>
      </c>
      <c r="D75" s="92">
        <v>1012.0292349600002</v>
      </c>
      <c r="E75" s="93">
        <v>727.79133201000002</v>
      </c>
      <c r="F75" s="92">
        <v>1135.1204887900005</v>
      </c>
      <c r="G75" s="92">
        <f>+GETPIVOTDATA("[Measures].[Monto]",$A$7,"[FechaOperacion]","[FechaOperacion].[All FechaOperacion].[2023].[January]")/1000000</f>
        <v>1074.4753967000001</v>
      </c>
      <c r="P75" s="76" t="s">
        <v>37</v>
      </c>
      <c r="Z75" s="76"/>
      <c r="AB75" s="86"/>
    </row>
    <row r="76" spans="1:29" s="78" customFormat="1" x14ac:dyDescent="0.25">
      <c r="B76" s="87" t="s">
        <v>44</v>
      </c>
      <c r="C76" s="92">
        <v>773.95128966000004</v>
      </c>
      <c r="D76" s="92">
        <v>821.21936960000005</v>
      </c>
      <c r="E76" s="93">
        <v>790.20640243999981</v>
      </c>
      <c r="F76" s="92">
        <v>1077.9712077700003</v>
      </c>
      <c r="G76" s="92"/>
      <c r="Z76" s="76"/>
    </row>
    <row r="77" spans="1:29" s="78" customFormat="1" x14ac:dyDescent="0.25">
      <c r="B77" s="87" t="s">
        <v>45</v>
      </c>
      <c r="C77" s="92">
        <v>1171.0091819500001</v>
      </c>
      <c r="D77" s="92">
        <v>1436.1744241199997</v>
      </c>
      <c r="E77" s="93">
        <v>840.60682777999978</v>
      </c>
      <c r="F77" s="92">
        <v>1230.7078314800006</v>
      </c>
      <c r="G77" s="92"/>
      <c r="P77" s="76"/>
    </row>
    <row r="78" spans="1:29" s="78" customFormat="1" x14ac:dyDescent="0.25">
      <c r="B78" s="87" t="s">
        <v>46</v>
      </c>
      <c r="C78" s="92">
        <v>1149.7603887600003</v>
      </c>
      <c r="D78" s="92">
        <v>1101.96073634</v>
      </c>
      <c r="E78" s="93">
        <v>994.66672369999981</v>
      </c>
      <c r="F78" s="92">
        <v>935.32399127999986</v>
      </c>
      <c r="G78" s="92"/>
      <c r="P78" s="76" t="s">
        <v>37</v>
      </c>
      <c r="Z78" s="76"/>
    </row>
    <row r="79" spans="1:29" s="78" customFormat="1" x14ac:dyDescent="0.25">
      <c r="B79" s="87" t="s">
        <v>42</v>
      </c>
      <c r="C79" s="92">
        <v>1165.3656992799999</v>
      </c>
      <c r="D79" s="92">
        <v>1717.7477730699998</v>
      </c>
      <c r="E79" s="93">
        <v>877.65089681000018</v>
      </c>
      <c r="F79" s="92">
        <v>1434.6184959900002</v>
      </c>
      <c r="G79" s="92"/>
      <c r="R79" s="86"/>
      <c r="Z79" s="76"/>
    </row>
    <row r="80" spans="1:29" s="78" customFormat="1" x14ac:dyDescent="0.25">
      <c r="B80" s="87" t="s">
        <v>47</v>
      </c>
      <c r="C80" s="92">
        <v>849.2514868999998</v>
      </c>
      <c r="D80" s="92">
        <v>1442.5446087599998</v>
      </c>
      <c r="E80" s="93">
        <v>1017.3916238700002</v>
      </c>
      <c r="F80" s="92">
        <v>1284.3265762400001</v>
      </c>
      <c r="G80" s="92"/>
      <c r="P80" s="76"/>
      <c r="Z80" s="76"/>
    </row>
    <row r="81" spans="2:28" s="78" customFormat="1" x14ac:dyDescent="0.25">
      <c r="B81" s="87" t="s">
        <v>48</v>
      </c>
      <c r="C81" s="92">
        <v>1134.5135648099999</v>
      </c>
      <c r="D81" s="92">
        <v>1689.0355844499998</v>
      </c>
      <c r="E81" s="93">
        <v>912.50216221999995</v>
      </c>
      <c r="F81" s="92">
        <v>1289.1665363899992</v>
      </c>
      <c r="G81" s="92"/>
      <c r="AB81" s="86"/>
    </row>
    <row r="82" spans="2:28" s="78" customFormat="1" x14ac:dyDescent="0.25">
      <c r="B82" s="87" t="s">
        <v>49</v>
      </c>
      <c r="C82" s="92">
        <v>849.90622639000003</v>
      </c>
      <c r="D82" s="92">
        <v>1323.62245282</v>
      </c>
      <c r="E82" s="93">
        <v>1030.0026928400002</v>
      </c>
      <c r="F82" s="92">
        <v>1199.6138700099996</v>
      </c>
      <c r="G82" s="92"/>
      <c r="Z82" s="76"/>
    </row>
    <row r="83" spans="2:28" s="78" customFormat="1" x14ac:dyDescent="0.25">
      <c r="B83" s="87" t="s">
        <v>50</v>
      </c>
      <c r="C83" s="92">
        <v>1080.7593310200002</v>
      </c>
      <c r="D83" s="92">
        <v>1013.8297429300003</v>
      </c>
      <c r="E83" s="93">
        <v>1324.3128162399996</v>
      </c>
      <c r="F83" s="92">
        <v>1432.152201520001</v>
      </c>
      <c r="G83" s="92"/>
    </row>
    <row r="84" spans="2:28" s="78" customFormat="1" x14ac:dyDescent="0.25">
      <c r="B84" s="87" t="s">
        <v>51</v>
      </c>
      <c r="C84" s="92">
        <v>940.39831773000003</v>
      </c>
      <c r="D84" s="92">
        <v>1377.1616309599999</v>
      </c>
      <c r="E84" s="93">
        <v>959.28745731999993</v>
      </c>
      <c r="F84" s="92">
        <v>1417.4938085600002</v>
      </c>
      <c r="G84" s="92"/>
    </row>
    <row r="85" spans="2:28" s="78" customFormat="1" x14ac:dyDescent="0.25">
      <c r="B85" s="87" t="s">
        <v>52</v>
      </c>
      <c r="C85" s="92">
        <v>1390.46770053</v>
      </c>
      <c r="D85" s="92">
        <v>1204.2358267</v>
      </c>
      <c r="E85" s="93">
        <v>1388.3137835999999</v>
      </c>
      <c r="F85" s="92">
        <v>1118.8379916400002</v>
      </c>
      <c r="G85" s="92"/>
    </row>
    <row r="86" spans="2:28" s="78" customFormat="1" x14ac:dyDescent="0.25">
      <c r="B86" s="87" t="s">
        <v>53</v>
      </c>
      <c r="C86" s="92">
        <v>1186.6070295400002</v>
      </c>
      <c r="D86" s="92">
        <v>1132.9914939700002</v>
      </c>
      <c r="E86" s="93">
        <v>1343.6102793100006</v>
      </c>
      <c r="F86" s="92">
        <v>1370.8029567399999</v>
      </c>
      <c r="G86" s="92"/>
    </row>
    <row r="87" spans="2:28" s="78" customFormat="1" x14ac:dyDescent="0.25"/>
    <row r="88" spans="2:28" s="78" customFormat="1" x14ac:dyDescent="0.25"/>
  </sheetData>
  <mergeCells count="2">
    <mergeCell ref="B51:M51"/>
    <mergeCell ref="N51:W51"/>
  </mergeCell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R25"/>
  <sheetViews>
    <sheetView view="pageBreakPreview" zoomScale="70" zoomScaleNormal="100" zoomScaleSheetLayoutView="70" workbookViewId="0">
      <selection activeCell="D9" sqref="D9"/>
    </sheetView>
  </sheetViews>
  <sheetFormatPr baseColWidth="10" defaultColWidth="11.42578125" defaultRowHeight="15" x14ac:dyDescent="0.25"/>
  <cols>
    <col min="1" max="1" width="9.7109375" customWidth="1"/>
    <col min="2" max="2" width="24.5703125" customWidth="1"/>
    <col min="3" max="14" width="17.140625" customWidth="1"/>
    <col min="15" max="17" width="17.28515625" customWidth="1"/>
    <col min="18" max="18" width="12" customWidth="1"/>
    <col min="19" max="19" width="14.5703125" customWidth="1"/>
    <col min="20" max="24" width="12.7109375" customWidth="1"/>
    <col min="25" max="25" width="12" customWidth="1"/>
    <col min="26" max="26" width="13.5703125" customWidth="1"/>
    <col min="27" max="28" width="13.5703125" hidden="1" customWidth="1"/>
    <col min="29" max="29" width="12.7109375" customWidth="1"/>
    <col min="30" max="30" width="12" customWidth="1"/>
    <col min="31" max="31" width="12.28515625" customWidth="1"/>
    <col min="32" max="32" width="12" bestFit="1" customWidth="1"/>
    <col min="33" max="34" width="13.5703125" bestFit="1" customWidth="1"/>
    <col min="35" max="40" width="12" bestFit="1" customWidth="1"/>
    <col min="41" max="41" width="12" customWidth="1"/>
    <col min="42" max="42" width="15" customWidth="1"/>
    <col min="43" max="43" width="13.5703125" customWidth="1"/>
    <col min="44" max="44" width="13.5703125" bestFit="1" customWidth="1"/>
  </cols>
  <sheetData>
    <row r="1" spans="1:44" ht="26.25" x14ac:dyDescent="0.4">
      <c r="A1" s="25" t="s">
        <v>34</v>
      </c>
    </row>
    <row r="2" spans="1:44" ht="18.75" x14ac:dyDescent="0.3">
      <c r="A2" s="22" t="e">
        <f>#REF!</f>
        <v>#REF!</v>
      </c>
    </row>
    <row r="3" spans="1:44" ht="18.75" x14ac:dyDescent="0.3">
      <c r="A3" s="22" t="s">
        <v>10</v>
      </c>
    </row>
    <row r="4" spans="1:44" x14ac:dyDescent="0.25">
      <c r="A4" s="2"/>
    </row>
    <row r="5" spans="1:44" x14ac:dyDescent="0.25">
      <c r="A5" s="2"/>
    </row>
    <row r="7" spans="1:44" x14ac:dyDescent="0.25">
      <c r="A7" s="2"/>
    </row>
    <row r="8" spans="1:44" x14ac:dyDescent="0.25">
      <c r="A8" s="11" t="s">
        <v>0</v>
      </c>
      <c r="B8" s="14"/>
      <c r="C8" s="12" t="s">
        <v>32</v>
      </c>
      <c r="D8" s="17" t="s">
        <v>31</v>
      </c>
      <c r="E8" s="11"/>
      <c r="F8" s="13"/>
      <c r="G8" s="13"/>
      <c r="H8" s="13"/>
      <c r="I8" s="13"/>
      <c r="J8" s="13"/>
      <c r="K8" s="13"/>
      <c r="L8" s="13"/>
      <c r="M8" s="13"/>
      <c r="N8" s="14"/>
    </row>
    <row r="9" spans="1:44" x14ac:dyDescent="0.25">
      <c r="A9" s="15"/>
      <c r="B9" s="16"/>
      <c r="C9" s="12" t="s">
        <v>1</v>
      </c>
      <c r="D9" s="67" t="s">
        <v>19</v>
      </c>
      <c r="E9" s="67" t="s">
        <v>20</v>
      </c>
      <c r="F9" s="13"/>
      <c r="G9" s="13"/>
      <c r="H9" s="13"/>
      <c r="I9" s="13"/>
      <c r="J9" s="13"/>
      <c r="K9" s="13"/>
      <c r="L9" s="13"/>
      <c r="M9" s="13"/>
      <c r="N9" s="14"/>
    </row>
    <row r="10" spans="1:44" x14ac:dyDescent="0.25">
      <c r="A10" s="12" t="s">
        <v>2</v>
      </c>
      <c r="B10" s="12" t="s">
        <v>11</v>
      </c>
      <c r="C10" s="59"/>
      <c r="D10" s="59"/>
      <c r="E10" s="69" t="s">
        <v>21</v>
      </c>
      <c r="F10" s="4" t="s">
        <v>22</v>
      </c>
      <c r="G10" s="4" t="s">
        <v>23</v>
      </c>
      <c r="H10" s="4" t="s">
        <v>24</v>
      </c>
      <c r="I10" s="4" t="s">
        <v>25</v>
      </c>
      <c r="J10" s="4" t="s">
        <v>26</v>
      </c>
      <c r="K10" s="4" t="s">
        <v>27</v>
      </c>
      <c r="L10" s="4" t="s">
        <v>28</v>
      </c>
      <c r="M10" s="4" t="s">
        <v>29</v>
      </c>
      <c r="N10" s="5" t="s">
        <v>30</v>
      </c>
    </row>
    <row r="11" spans="1:44" x14ac:dyDescent="0.25">
      <c r="A11" s="24" t="s">
        <v>3</v>
      </c>
      <c r="B11" s="18" t="s">
        <v>12</v>
      </c>
      <c r="C11" s="21">
        <v>212025665.34</v>
      </c>
      <c r="D11" s="66">
        <v>581957654.88999987</v>
      </c>
      <c r="E11" s="65">
        <v>87794857.00999999</v>
      </c>
      <c r="F11" s="19">
        <v>130203078.66</v>
      </c>
      <c r="G11" s="19">
        <v>219136126.56999999</v>
      </c>
      <c r="H11" s="19">
        <v>67691650.960000008</v>
      </c>
      <c r="I11" s="19">
        <v>52666703.519999996</v>
      </c>
      <c r="J11" s="19">
        <v>61624230.850000001</v>
      </c>
      <c r="K11" s="19">
        <v>56947551.829999998</v>
      </c>
      <c r="L11" s="19">
        <v>85843359.589999989</v>
      </c>
      <c r="M11" s="19">
        <v>70822980.61999999</v>
      </c>
      <c r="N11" s="20">
        <v>42547727.539999999</v>
      </c>
    </row>
    <row r="12" spans="1:44" x14ac:dyDescent="0.25">
      <c r="A12" s="8" t="s">
        <v>59</v>
      </c>
      <c r="B12" s="23"/>
      <c r="C12" s="68">
        <v>212025665.34</v>
      </c>
      <c r="D12" s="64">
        <v>581957654.88999987</v>
      </c>
      <c r="E12" s="60">
        <v>87794857.00999999</v>
      </c>
      <c r="F12" s="61">
        <v>130203078.66</v>
      </c>
      <c r="G12" s="61">
        <v>219136126.56999999</v>
      </c>
      <c r="H12" s="61">
        <v>67691650.960000008</v>
      </c>
      <c r="I12" s="61">
        <v>52666703.519999996</v>
      </c>
      <c r="J12" s="61">
        <v>61624230.850000001</v>
      </c>
      <c r="K12" s="61">
        <v>56947551.829999998</v>
      </c>
      <c r="L12" s="61">
        <v>85843359.589999989</v>
      </c>
      <c r="M12" s="61">
        <v>70822980.61999999</v>
      </c>
      <c r="N12" s="62">
        <v>42547727.539999999</v>
      </c>
    </row>
    <row r="14" spans="1:44" s="1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21" spans="1:2" x14ac:dyDescent="0.25">
      <c r="A21" s="3" t="s">
        <v>9</v>
      </c>
      <c r="B21" s="5"/>
    </row>
    <row r="22" spans="1:2" x14ac:dyDescent="0.25">
      <c r="A22" s="9" t="s">
        <v>13</v>
      </c>
      <c r="B22" s="6" t="s">
        <v>15</v>
      </c>
    </row>
    <row r="23" spans="1:2" x14ac:dyDescent="0.25">
      <c r="A23" s="9" t="s">
        <v>14</v>
      </c>
      <c r="B23" s="6" t="s">
        <v>16</v>
      </c>
    </row>
    <row r="24" spans="1:2" x14ac:dyDescent="0.25">
      <c r="A24" s="9" t="s">
        <v>8</v>
      </c>
      <c r="B24" s="6" t="s">
        <v>17</v>
      </c>
    </row>
    <row r="25" spans="1:2" x14ac:dyDescent="0.25">
      <c r="A25" s="10" t="s">
        <v>12</v>
      </c>
      <c r="B25" s="7" t="s">
        <v>18</v>
      </c>
    </row>
  </sheetData>
  <printOptions horizontalCentered="1" verticalCentered="1"/>
  <pageMargins left="1.0236220472440944" right="0.62992125984251968" top="0.74803149606299213" bottom="0.74803149606299213" header="0.31496062992125984" footer="0.31496062992125984"/>
  <pageSetup scale="4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01-VO Lugar</vt:lpstr>
      <vt:lpstr>03-Extra</vt:lpstr>
      <vt:lpstr>'03-Extra'!Área_de_impresión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Sabino  Raul Yujra Heredia</cp:lastModifiedBy>
  <cp:lastPrinted>2019-11-19T13:39:13Z</cp:lastPrinted>
  <dcterms:created xsi:type="dcterms:W3CDTF">2010-12-23T18:16:38Z</dcterms:created>
  <dcterms:modified xsi:type="dcterms:W3CDTF">2023-03-03T14:31:43Z</dcterms:modified>
</cp:coreProperties>
</file>