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1195" windowHeight="9720"/>
  </bookViews>
  <sheets>
    <sheet name="ASFI" sheetId="3" r:id="rId1"/>
  </sheets>
  <externalReferences>
    <externalReference r:id="rId2"/>
    <externalReference r:id="rId3"/>
    <externalReference r:id="rId4"/>
  </externalReferences>
  <definedNames>
    <definedName name="_xlnm._FilterDatabase" localSheetId="0">#REF!</definedName>
    <definedName name="_xlnm._FilterDatabase">#REF!</definedName>
    <definedName name="A_impresión_IM">[1]FLUJOEERR!$A$364:$AD$487</definedName>
    <definedName name="_xlnm.Print_Area" localSheetId="0">#REF!</definedName>
    <definedName name="_xlnm.Print_Area">#REF!</definedName>
    <definedName name="Títulos_a_imprimir_IM" localSheetId="0">[2]FLUJOEERR!#REF!</definedName>
    <definedName name="Títulos_a_imprimir_IM">[2]FLUJOEERR!#REF!</definedName>
    <definedName name="VALOR" localSheetId="0">#REF!</definedName>
    <definedName name="VALOR">#REF!</definedName>
  </definedNames>
  <calcPr calcId="145621"/>
</workbook>
</file>

<file path=xl/calcChain.xml><?xml version="1.0" encoding="utf-8"?>
<calcChain xmlns="http://schemas.openxmlformats.org/spreadsheetml/2006/main">
  <c r="E78" i="3" l="1"/>
  <c r="E73" i="3"/>
  <c r="E67" i="3"/>
  <c r="E66" i="3"/>
  <c r="E65" i="3"/>
  <c r="E64" i="3"/>
  <c r="E63" i="3"/>
  <c r="B63" i="3"/>
  <c r="E62" i="3"/>
  <c r="E69" i="3" s="1"/>
  <c r="B62" i="3"/>
  <c r="B69" i="3" s="1"/>
  <c r="E71" i="3" s="1"/>
  <c r="E76" i="3" s="1"/>
  <c r="E80" i="3" s="1"/>
  <c r="E56" i="3"/>
  <c r="B56" i="3"/>
  <c r="E51" i="3"/>
  <c r="E50" i="3"/>
  <c r="E49" i="3"/>
  <c r="E48" i="3"/>
  <c r="E52" i="3" s="1"/>
  <c r="E43" i="3"/>
  <c r="E42" i="3"/>
  <c r="B42" i="3"/>
  <c r="B41" i="3" s="1"/>
  <c r="B39" i="3" s="1"/>
  <c r="E40" i="3"/>
  <c r="E38" i="3"/>
  <c r="E37" i="3"/>
  <c r="B37" i="3"/>
  <c r="E36" i="3"/>
  <c r="B36" i="3"/>
  <c r="E35" i="3"/>
  <c r="B35" i="3"/>
  <c r="E34" i="3"/>
  <c r="B34" i="3"/>
  <c r="B33" i="3"/>
  <c r="E32" i="3"/>
  <c r="B32" i="3"/>
  <c r="E31" i="3"/>
  <c r="B31" i="3"/>
  <c r="B29" i="3"/>
  <c r="E28" i="3"/>
  <c r="B28" i="3"/>
  <c r="E27" i="3"/>
  <c r="B26" i="3"/>
  <c r="E25" i="3"/>
  <c r="B25" i="3"/>
  <c r="E24" i="3"/>
  <c r="B24" i="3"/>
  <c r="E23" i="3"/>
  <c r="B22" i="3"/>
  <c r="E21" i="3"/>
  <c r="E20" i="3" s="1"/>
  <c r="E18" i="3" s="1"/>
  <c r="E45" i="3" s="1"/>
  <c r="B20" i="3"/>
  <c r="B19" i="3"/>
  <c r="B18" i="3"/>
  <c r="E15" i="3"/>
  <c r="B15" i="3"/>
  <c r="E14" i="3"/>
  <c r="B14" i="3"/>
  <c r="B13" i="3"/>
  <c r="E12" i="3"/>
  <c r="B12" i="3"/>
  <c r="E11" i="3"/>
  <c r="B11" i="3"/>
  <c r="E9" i="3"/>
  <c r="B9" i="3"/>
  <c r="B54" i="3" s="1"/>
  <c r="A4" i="3"/>
  <c r="E54" i="3" l="1"/>
</calcChain>
</file>

<file path=xl/sharedStrings.xml><?xml version="1.0" encoding="utf-8"?>
<sst xmlns="http://schemas.openxmlformats.org/spreadsheetml/2006/main" count="82" uniqueCount="79">
  <si>
    <t>BANCO CENTRAL DE BOLIVIA</t>
  </si>
  <si>
    <t>ESTADOS FINANCIEROS</t>
  </si>
  <si>
    <t>ESTADO DE SITUACION PATRIMONIAL</t>
  </si>
  <si>
    <t>ACTIVOS INTERNACIONALES</t>
  </si>
  <si>
    <t>PASIVOS INTERNACIONALES</t>
  </si>
  <si>
    <t xml:space="preserve">  ACTIVOS DE RESERVA</t>
  </si>
  <si>
    <t xml:space="preserve">  PASIVOS DE RESERVA</t>
  </si>
  <si>
    <t xml:space="preserve">    ORO</t>
  </si>
  <si>
    <t xml:space="preserve">    DIVISAS</t>
  </si>
  <si>
    <t xml:space="preserve">     OBLIGACIONES CON BANCOS CENTRALES</t>
  </si>
  <si>
    <t xml:space="preserve">    ACTIVOS EN EL F.M.I.</t>
  </si>
  <si>
    <t xml:space="preserve">    BONOS Y OTRAS INVERSIONES EXTERNAS</t>
  </si>
  <si>
    <t xml:space="preserve">  OTROS ACTIVOS EXTERNOS</t>
  </si>
  <si>
    <t xml:space="preserve">  OTROS PASIVOS INTERNACIONALES</t>
  </si>
  <si>
    <t xml:space="preserve">    APORTES A ORGANISMOS INTERNACIONALES</t>
  </si>
  <si>
    <t xml:space="preserve">     OTROS PASIVOS INTERNACIONALES</t>
  </si>
  <si>
    <t xml:space="preserve">    OTRAS CUENTAS DE ACTIVOS INTERNACIONALES</t>
  </si>
  <si>
    <t>ACTIVOS INTERNOS</t>
  </si>
  <si>
    <t>PASIVOS INTERNOS</t>
  </si>
  <si>
    <t xml:space="preserve">  CRÉDITOS AL SECTOR NO FINANCIERO</t>
  </si>
  <si>
    <t xml:space="preserve">  CIRCULACIÓN MONETARIA</t>
  </si>
  <si>
    <t xml:space="preserve">    SECTOR PÚBLICO</t>
  </si>
  <si>
    <t xml:space="preserve">     CIRCULACIÓN MONETARIA</t>
  </si>
  <si>
    <t xml:space="preserve">    SECTOR PRIVADO</t>
  </si>
  <si>
    <t xml:space="preserve">  OPERACIONES DE MERCADO ABIERTO</t>
  </si>
  <si>
    <t xml:space="preserve">  CRÉDITOS AL SECTOR FINANCIERO</t>
  </si>
  <si>
    <t xml:space="preserve">     TÍTULOS PÚBLICOS (OMA)</t>
  </si>
  <si>
    <t xml:space="preserve">    SISTEMA FINANCIERO</t>
  </si>
  <si>
    <t xml:space="preserve">     DEPÓSITOS DE REGULACIÓN MONETARIA</t>
  </si>
  <si>
    <t xml:space="preserve">  OTROS ACTIVOS INTERNOS</t>
  </si>
  <si>
    <t xml:space="preserve">  OBLIGACIONES CON EL SECTOR NO FINANCIERO</t>
  </si>
  <si>
    <t xml:space="preserve">    INVERSIONES</t>
  </si>
  <si>
    <t xml:space="preserve">    BIENES DE USO</t>
  </si>
  <si>
    <t xml:space="preserve">    ACTIVOS INTANGIBLES</t>
  </si>
  <si>
    <t xml:space="preserve">    BIENES REALIZABLES</t>
  </si>
  <si>
    <t xml:space="preserve">  OBLIGACIONES CON EL SECTOR FINANCIERO</t>
  </si>
  <si>
    <t xml:space="preserve">    PARTIDAS PENDIENTES DE IMPUTACIÓN</t>
  </si>
  <si>
    <t xml:space="preserve">      SISTEMA FINANCIERO</t>
  </si>
  <si>
    <t xml:space="preserve">    CUENTAS POR COBRAR</t>
  </si>
  <si>
    <t xml:space="preserve">  OTROS PASIVOS INTERNOS</t>
  </si>
  <si>
    <t>OTROS ACTIVOS</t>
  </si>
  <si>
    <t xml:space="preserve">    PROVISIONES</t>
  </si>
  <si>
    <t xml:space="preserve">    PREVISIONES</t>
  </si>
  <si>
    <t xml:space="preserve">  AJUSTES CAMBIARIOS Y VALORACIONES</t>
  </si>
  <si>
    <t xml:space="preserve">     VALORACIÓN ACTIVOS DE RES. Y OBLIG. EN M/E ART.74</t>
  </si>
  <si>
    <t xml:space="preserve">    CUENTAS POR PAGAR</t>
  </si>
  <si>
    <t xml:space="preserve">     VALORACIÓN TÍTULOS DE LAS RESERVAS INTERN.</t>
  </si>
  <si>
    <t>OTROS PASIVOS</t>
  </si>
  <si>
    <t>TOTAL PASIVO</t>
  </si>
  <si>
    <t>PATRIMONIO NETO</t>
  </si>
  <si>
    <t xml:space="preserve">  CAPITAL</t>
  </si>
  <si>
    <t xml:space="preserve">  RESERVAS</t>
  </si>
  <si>
    <t xml:space="preserve">  CUENTAS DE AJUSTE</t>
  </si>
  <si>
    <t xml:space="preserve">  RESULTADOS DEL PERIODO</t>
  </si>
  <si>
    <t xml:space="preserve"> TOTAL PATRIMONIO NETO</t>
  </si>
  <si>
    <t xml:space="preserve"> TOTAL ACTIVO</t>
  </si>
  <si>
    <t xml:space="preserve">PASIVO Y PATRIMONIO </t>
  </si>
  <si>
    <t>CUENTAS CONTINGENTES Y DE ORDEN DEUDORAS</t>
  </si>
  <si>
    <t>CUENTAS CONTINGENTES Y DE ORDEN ACREEDORAS</t>
  </si>
  <si>
    <t>ESTADO DE GANANCIAS Y PERDIDAS</t>
  </si>
  <si>
    <t>INGRESOS</t>
  </si>
  <si>
    <t>EGRESOS</t>
  </si>
  <si>
    <t xml:space="preserve">  INGRESOS FINANCIEROS</t>
  </si>
  <si>
    <t xml:space="preserve">  EGRESOS POR OPERACIONES DE MERCADO ABIERTO</t>
  </si>
  <si>
    <t xml:space="preserve">  INGRESOS ADMINISTRATIVOS</t>
  </si>
  <si>
    <t xml:space="preserve">  EGRESOS FINANCIEROS</t>
  </si>
  <si>
    <t xml:space="preserve">  EGRESOS ADMINISTRATIVOS</t>
  </si>
  <si>
    <t xml:space="preserve">  TRANSFERENCIAS</t>
  </si>
  <si>
    <t xml:space="preserve">  EGRESOS  DE  GESTIONES ANTERIORES</t>
  </si>
  <si>
    <t>TOTAL INGRESOS</t>
  </si>
  <si>
    <t>TOTAL EGRESOS</t>
  </si>
  <si>
    <t>UTILIDAD DE OPERACIÓN ANTES DE TRANSFERENCIAS</t>
  </si>
  <si>
    <t>TRANSFERENCIAS</t>
  </si>
  <si>
    <t xml:space="preserve">UTILIDAD DE OPERACIÓN </t>
  </si>
  <si>
    <t>RESULTADOS NO REALIZADOS</t>
  </si>
  <si>
    <t>UTILIDAD NETA DEL PERIODO</t>
  </si>
  <si>
    <t xml:space="preserve">     SECTOR PÚBLICO</t>
  </si>
  <si>
    <t xml:space="preserve">  MATERIAL MONETARIO</t>
  </si>
  <si>
    <t>(En miles de bolivianos)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</si>
</sst>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 * #,##0.00_ ;_ * \-#,##0.00_ ;_ * &quot;-&quot;??_ ;_ @_ "/>
    <numFmt numFmtId="166" formatCode="_-[$€-2]* #,##0.00_-;\-[$€-2]* #,##0.00_-;_-[$€-2]* &quot;-&quot;??_-"/>
    <numFmt numFmtId="167" formatCode="_-* #,##0.00\ [$€]_-;\-* #,##0.00\ [$€]_-;_-* &quot;-&quot;??\ [$€]_-;_-@_-"/>
    <numFmt numFmtId="168" formatCode="_-* #,##0.00\ _P_t_a_-;\-* #,##0.00\ _P_t_a_-;_-* &quot;-&quot;??\ _P_t_a_-;_-@_-"/>
    <numFmt numFmtId="169" formatCode="_-* #,##0.00\ _€_-;\-* #,##0.00\ _€_-;_-* &quot;-&quot;??\ _€_-;_-@_-"/>
    <numFmt numFmtId="170" formatCode="_-* #,##0.00\ _P_t_s_-;\-* #,##0.00\ _P_t_s_-;_-* &quot;-&quot;??\ _P_t_s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9"/>
      <name val="Times New Roman"/>
      <family val="1"/>
    </font>
    <font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8"/>
      <name val="Univers Condensed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1"/>
      <name val="ZapfHumnst BT"/>
    </font>
    <font>
      <sz val="10"/>
      <name val="Courier"/>
      <family val="3"/>
    </font>
    <font>
      <sz val="11"/>
      <color theme="1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b/>
      <sz val="18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91">
    <xf numFmtId="0" fontId="0" fillId="0" borderId="0"/>
    <xf numFmtId="0" fontId="2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3" applyNumberFormat="0" applyAlignment="0" applyProtection="0"/>
    <xf numFmtId="0" fontId="18" fillId="21" borderId="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37" fontId="2" fillId="0" borderId="0" applyFill="0" applyBorder="0" applyAlignment="0" applyProtection="0"/>
    <xf numFmtId="37" fontId="2" fillId="0" borderId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3" applyNumberFormat="0" applyAlignment="0" applyProtection="0"/>
    <xf numFmtId="0" fontId="26" fillId="0" borderId="8" applyNumberFormat="0" applyFill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27" fillId="22" borderId="9" applyNumberFormat="0" applyFont="0" applyAlignment="0" applyProtection="0"/>
    <xf numFmtId="0" fontId="30" fillId="20" borderId="10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39">
    <xf numFmtId="0" fontId="0" fillId="0" borderId="0" xfId="0"/>
    <xf numFmtId="41" fontId="12" fillId="0" borderId="0" xfId="1" applyNumberFormat="1" applyFont="1" applyFill="1"/>
    <xf numFmtId="0" fontId="33" fillId="0" borderId="0" xfId="1" applyFont="1" applyFill="1"/>
    <xf numFmtId="0" fontId="4" fillId="0" borderId="0" xfId="1" applyFont="1" applyFill="1"/>
    <xf numFmtId="0" fontId="33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6" fillId="0" borderId="0" xfId="1" applyFont="1" applyFill="1"/>
    <xf numFmtId="0" fontId="7" fillId="0" borderId="0" xfId="1" applyFont="1" applyFill="1" applyAlignment="1">
      <alignment horizontal="left"/>
    </xf>
    <xf numFmtId="0" fontId="8" fillId="0" borderId="0" xfId="1" applyFont="1" applyFill="1"/>
    <xf numFmtId="0" fontId="7" fillId="0" borderId="0" xfId="1" applyFont="1" applyFill="1" applyAlignment="1">
      <alignment horizontal="left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/>
    <xf numFmtId="0" fontId="2" fillId="0" borderId="0" xfId="1" applyFont="1" applyFill="1"/>
    <xf numFmtId="0" fontId="10" fillId="0" borderId="0" xfId="1" applyFont="1" applyFill="1" applyAlignment="1">
      <alignment horizontal="left"/>
    </xf>
    <xf numFmtId="0" fontId="10" fillId="0" borderId="0" xfId="1" applyFont="1" applyFill="1" applyBorder="1" applyAlignment="1">
      <alignment horizontal="left"/>
    </xf>
    <xf numFmtId="41" fontId="13" fillId="0" borderId="0" xfId="1" applyNumberFormat="1" applyFont="1" applyFill="1"/>
    <xf numFmtId="164" fontId="10" fillId="0" borderId="0" xfId="1" applyNumberFormat="1" applyFont="1" applyFill="1" applyAlignment="1">
      <alignment horizontal="left"/>
    </xf>
    <xf numFmtId="164" fontId="10" fillId="0" borderId="0" xfId="1" applyNumberFormat="1" applyFont="1" applyFill="1" applyBorder="1" applyAlignment="1">
      <alignment horizontal="left"/>
    </xf>
    <xf numFmtId="0" fontId="11" fillId="0" borderId="0" xfId="1" applyFont="1" applyFill="1"/>
    <xf numFmtId="41" fontId="12" fillId="0" borderId="0" xfId="1" applyNumberFormat="1" applyFont="1" applyFill="1" applyBorder="1"/>
    <xf numFmtId="0" fontId="2" fillId="0" borderId="0" xfId="1" applyFont="1" applyFill="1" applyBorder="1"/>
    <xf numFmtId="0" fontId="10" fillId="0" borderId="0" xfId="1" applyFont="1" applyFill="1"/>
    <xf numFmtId="41" fontId="12" fillId="0" borderId="0" xfId="1" applyNumberFormat="1" applyFont="1" applyFill="1" applyBorder="1" applyAlignment="1">
      <alignment wrapText="1"/>
    </xf>
    <xf numFmtId="41" fontId="12" fillId="0" borderId="0" xfId="1" applyNumberFormat="1" applyFont="1" applyFill="1" applyAlignment="1">
      <alignment wrapText="1"/>
    </xf>
    <xf numFmtId="41" fontId="12" fillId="0" borderId="1" xfId="1" applyNumberFormat="1" applyFont="1" applyFill="1" applyBorder="1"/>
    <xf numFmtId="41" fontId="9" fillId="0" borderId="0" xfId="1" applyNumberFormat="1" applyFont="1" applyFill="1" applyBorder="1"/>
    <xf numFmtId="41" fontId="9" fillId="0" borderId="0" xfId="1" applyNumberFormat="1" applyFont="1" applyFill="1"/>
    <xf numFmtId="0" fontId="12" fillId="0" borderId="0" xfId="1" applyFont="1" applyFill="1" applyBorder="1"/>
    <xf numFmtId="37" fontId="12" fillId="0" borderId="0" xfId="1" applyNumberFormat="1" applyFont="1" applyFill="1" applyBorder="1"/>
    <xf numFmtId="0" fontId="12" fillId="0" borderId="0" xfId="1" applyFont="1" applyFill="1"/>
    <xf numFmtId="37" fontId="12" fillId="0" borderId="0" xfId="1" applyNumberFormat="1" applyFont="1" applyFill="1"/>
    <xf numFmtId="0" fontId="9" fillId="0" borderId="2" xfId="1" applyFont="1" applyFill="1" applyBorder="1"/>
    <xf numFmtId="0" fontId="2" fillId="0" borderId="2" xfId="1" applyFont="1" applyFill="1" applyBorder="1"/>
    <xf numFmtId="0" fontId="12" fillId="0" borderId="2" xfId="1" applyFont="1" applyFill="1" applyBorder="1"/>
    <xf numFmtId="4" fontId="2" fillId="0" borderId="0" xfId="1" applyNumberFormat="1" applyFont="1" applyFill="1"/>
    <xf numFmtId="41" fontId="11" fillId="0" borderId="0" xfId="1" applyNumberFormat="1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0" fontId="3" fillId="23" borderId="0" xfId="1" applyFont="1" applyFill="1" applyAlignment="1">
      <alignment horizontal="center"/>
    </xf>
    <xf numFmtId="0" fontId="3" fillId="23" borderId="0" xfId="1" applyFont="1" applyFill="1" applyAlignment="1">
      <alignment horizontal="center" vertical="center"/>
    </xf>
  </cellXfs>
  <cellStyles count="19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2 2" xfId="30"/>
    <cellStyle name="Comma 3" xfId="31"/>
    <cellStyle name="Comma 3 2" xfId="32"/>
    <cellStyle name="Comma 3 3" xfId="33"/>
    <cellStyle name="Comma 4" xfId="34"/>
    <cellStyle name="Comma0" xfId="35"/>
    <cellStyle name="Comma0 2" xfId="36"/>
    <cellStyle name="Euro" xfId="37"/>
    <cellStyle name="Euro 2" xfId="38"/>
    <cellStyle name="Euro 3" xfId="39"/>
    <cellStyle name="Explanatory Text" xfId="40"/>
    <cellStyle name="Good" xfId="41"/>
    <cellStyle name="Heading 1" xfId="42"/>
    <cellStyle name="Heading 2" xfId="43"/>
    <cellStyle name="Heading 3" xfId="44"/>
    <cellStyle name="Heading 4" xfId="45"/>
    <cellStyle name="Input" xfId="46"/>
    <cellStyle name="Linked Cell" xfId="47"/>
    <cellStyle name="Millares 2" xfId="48"/>
    <cellStyle name="Millares 2 2" xfId="49"/>
    <cellStyle name="Millares 2 3" xfId="50"/>
    <cellStyle name="Millares 2 4" xfId="51"/>
    <cellStyle name="Millares 2 5" xfId="52"/>
    <cellStyle name="Millares 3" xfId="53"/>
    <cellStyle name="Millares 3 2" xfId="54"/>
    <cellStyle name="Millares 4" xfId="55"/>
    <cellStyle name="Millares 4 2" xfId="56"/>
    <cellStyle name="Millares 5" xfId="57"/>
    <cellStyle name="Millares 5 2" xfId="58"/>
    <cellStyle name="Millares 6" xfId="59"/>
    <cellStyle name="Millares 6 2" xfId="60"/>
    <cellStyle name="Millares 7" xfId="61"/>
    <cellStyle name="Millares 7 2" xfId="62"/>
    <cellStyle name="Millares 8" xfId="63"/>
    <cellStyle name="Millares 8 2" xfId="64"/>
    <cellStyle name="Millares 9" xfId="65"/>
    <cellStyle name="No-definido" xfId="66"/>
    <cellStyle name="Normal" xfId="0" builtinId="0"/>
    <cellStyle name="Normal 10" xfId="67"/>
    <cellStyle name="Normal 10 2" xfId="1"/>
    <cellStyle name="Normal 11" xfId="68"/>
    <cellStyle name="Normal 11 2" xfId="69"/>
    <cellStyle name="Normal 12" xfId="70"/>
    <cellStyle name="Normal 12 2" xfId="71"/>
    <cellStyle name="Normal 13" xfId="72"/>
    <cellStyle name="Normal 13 2" xfId="73"/>
    <cellStyle name="Normal 14" xfId="74"/>
    <cellStyle name="Normal 14 2" xfId="75"/>
    <cellStyle name="Normal 15" xfId="76"/>
    <cellStyle name="Normal 15 2" xfId="77"/>
    <cellStyle name="Normal 16" xfId="78"/>
    <cellStyle name="Normal 16 2" xfId="79"/>
    <cellStyle name="Normal 17" xfId="80"/>
    <cellStyle name="Normal 17 2" xfId="81"/>
    <cellStyle name="Normal 18" xfId="82"/>
    <cellStyle name="Normal 18 2" xfId="83"/>
    <cellStyle name="Normal 19" xfId="84"/>
    <cellStyle name="Normal 19 2" xfId="85"/>
    <cellStyle name="Normal 2" xfId="86"/>
    <cellStyle name="Normal 2 2" xfId="87"/>
    <cellStyle name="Normal 2 2 2" xfId="88"/>
    <cellStyle name="Normal 2 2 2 2" xfId="89"/>
    <cellStyle name="Normal 2 2 3" xfId="90"/>
    <cellStyle name="Normal 2 2 3 2" xfId="91"/>
    <cellStyle name="Normal 2 2 4" xfId="92"/>
    <cellStyle name="Normal 2 2 4 2" xfId="93"/>
    <cellStyle name="Normal 2 2 5" xfId="94"/>
    <cellStyle name="Normal 2 3" xfId="95"/>
    <cellStyle name="Normal 2 4" xfId="96"/>
    <cellStyle name="Normal 2 5" xfId="97"/>
    <cellStyle name="Normal 2 6" xfId="98"/>
    <cellStyle name="Normal 2 6 2" xfId="99"/>
    <cellStyle name="Normal 2 6 2 2" xfId="100"/>
    <cellStyle name="Normal 2 6 3" xfId="101"/>
    <cellStyle name="Normal 20" xfId="102"/>
    <cellStyle name="Normal 20 2" xfId="103"/>
    <cellStyle name="Normal 21" xfId="104"/>
    <cellStyle name="Normal 21 2" xfId="105"/>
    <cellStyle name="Normal 22" xfId="106"/>
    <cellStyle name="Normal 22 2" xfId="107"/>
    <cellStyle name="Normal 23" xfId="108"/>
    <cellStyle name="Normal 23 2" xfId="109"/>
    <cellStyle name="Normal 24" xfId="110"/>
    <cellStyle name="Normal 24 2" xfId="111"/>
    <cellStyle name="Normal 25" xfId="112"/>
    <cellStyle name="Normal 25 2" xfId="113"/>
    <cellStyle name="Normal 26" xfId="114"/>
    <cellStyle name="Normal 26 2" xfId="115"/>
    <cellStyle name="Normal 27" xfId="116"/>
    <cellStyle name="Normal 27 2" xfId="117"/>
    <cellStyle name="Normal 28" xfId="118"/>
    <cellStyle name="Normal 28 2" xfId="119"/>
    <cellStyle name="Normal 29" xfId="120"/>
    <cellStyle name="Normal 29 2" xfId="121"/>
    <cellStyle name="Normal 3" xfId="122"/>
    <cellStyle name="Normal 3 2" xfId="123"/>
    <cellStyle name="Normal 30" xfId="124"/>
    <cellStyle name="Normal 30 2" xfId="125"/>
    <cellStyle name="Normal 31" xfId="126"/>
    <cellStyle name="Normal 31 2" xfId="127"/>
    <cellStyle name="Normal 32" xfId="128"/>
    <cellStyle name="Normal 32 2" xfId="129"/>
    <cellStyle name="Normal 33" xfId="130"/>
    <cellStyle name="Normal 33 2" xfId="131"/>
    <cellStyle name="Normal 34" xfId="132"/>
    <cellStyle name="Normal 34 2" xfId="133"/>
    <cellStyle name="Normal 35" xfId="134"/>
    <cellStyle name="Normal 35 2" xfId="135"/>
    <cellStyle name="Normal 36" xfId="136"/>
    <cellStyle name="Normal 36 2" xfId="137"/>
    <cellStyle name="Normal 37" xfId="138"/>
    <cellStyle name="Normal 37 2" xfId="139"/>
    <cellStyle name="Normal 38" xfId="140"/>
    <cellStyle name="Normal 38 2" xfId="141"/>
    <cellStyle name="Normal 39" xfId="142"/>
    <cellStyle name="Normal 39 2" xfId="143"/>
    <cellStyle name="Normal 4" xfId="144"/>
    <cellStyle name="Normal 4 2" xfId="145"/>
    <cellStyle name="Normal 4 2 2" xfId="146"/>
    <cellStyle name="Normal 4 3" xfId="147"/>
    <cellStyle name="Normal 4 3 2" xfId="148"/>
    <cellStyle name="Normal 4 3 2 2" xfId="149"/>
    <cellStyle name="Normal 4 3 3" xfId="150"/>
    <cellStyle name="Normal 4 4" xfId="151"/>
    <cellStyle name="Normal 40" xfId="152"/>
    <cellStyle name="Normal 40 2" xfId="153"/>
    <cellStyle name="Normal 41" xfId="154"/>
    <cellStyle name="Normal 41 2" xfId="155"/>
    <cellStyle name="Normal 42" xfId="156"/>
    <cellStyle name="Normal 42 2" xfId="157"/>
    <cellStyle name="Normal 43" xfId="158"/>
    <cellStyle name="Normal 43 2" xfId="159"/>
    <cellStyle name="Normal 44" xfId="160"/>
    <cellStyle name="Normal 44 2" xfId="161"/>
    <cellStyle name="Normal 45" xfId="162"/>
    <cellStyle name="Normal 45 2" xfId="163"/>
    <cellStyle name="Normal 46" xfId="164"/>
    <cellStyle name="Normal 46 2" xfId="165"/>
    <cellStyle name="Normal 47" xfId="166"/>
    <cellStyle name="Normal 47 2" xfId="167"/>
    <cellStyle name="Normal 48" xfId="168"/>
    <cellStyle name="Normal 49" xfId="169"/>
    <cellStyle name="Normal 5" xfId="170"/>
    <cellStyle name="Normal 5 2" xfId="171"/>
    <cellStyle name="Normal 6" xfId="172"/>
    <cellStyle name="Normal 6 2" xfId="173"/>
    <cellStyle name="Normal 66" xfId="174"/>
    <cellStyle name="Normal 66 2" xfId="175"/>
    <cellStyle name="Normal 7" xfId="176"/>
    <cellStyle name="Normal 8" xfId="177"/>
    <cellStyle name="Normal 8 2" xfId="178"/>
    <cellStyle name="Normal 9" xfId="179"/>
    <cellStyle name="Note" xfId="180"/>
    <cellStyle name="Output" xfId="181"/>
    <cellStyle name="Porcentaje 2" xfId="182"/>
    <cellStyle name="Porcentaje 2 2" xfId="183"/>
    <cellStyle name="Porcentaje 3" xfId="184"/>
    <cellStyle name="Porcentaje 3 2" xfId="185"/>
    <cellStyle name="Porcentaje 4" xfId="186"/>
    <cellStyle name="Porcentual 7" xfId="187"/>
    <cellStyle name="Porcentual 9" xfId="188"/>
    <cellStyle name="Title" xfId="189"/>
    <cellStyle name="Warning Text" xfId="1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ctrujillo/Mis%20documentos/GESTION2008/AGOSTO2008/CUADROSAGOS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ctrujillo/Mis%20documentos/GESTION2008/DICIEMBRE2008/CUADROSDICIEMB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OLETINES%202016/03%20dic2015%20-%20mar2016/ARCHIVOS/HOJAS%20TRAB%20Comp%20-%20boletin/HT%20BOLETIN%20mar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MONEDAS"/>
      <sheetName val="CALCE"/>
      <sheetName val="GRAF - 1"/>
      <sheetName val="GRAF - 2"/>
      <sheetName val="BLCECOMP"/>
      <sheetName val="CUADRONEGRO"/>
      <sheetName val="FLUJOEERR"/>
      <sheetName val="FLUJORESUM"/>
      <sheetName val="SALDOSRES"/>
      <sheetName val="GRAFICOS"/>
      <sheetName val="CUAD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64">
          <cell r="D364" t="str">
            <v>UTILIDAD (PÉRDIDA) NETA DEL PERIODO</v>
          </cell>
          <cell r="G364">
            <v>-91.399999999999977</v>
          </cell>
          <cell r="H364">
            <v>-145.20000000000002</v>
          </cell>
          <cell r="I364">
            <v>-236.59999999999997</v>
          </cell>
          <cell r="J364">
            <v>-378.04</v>
          </cell>
          <cell r="K364">
            <v>-614.63999999999965</v>
          </cell>
          <cell r="L364">
            <v>-355.86000000000013</v>
          </cell>
          <cell r="M364">
            <v>-970.50000000000034</v>
          </cell>
          <cell r="N364">
            <v>-537.14999999999986</v>
          </cell>
          <cell r="O364">
            <v>-1507.7599999999998</v>
          </cell>
          <cell r="P364">
            <v>1542.6</v>
          </cell>
          <cell r="Q364">
            <v>34.899999999999864</v>
          </cell>
          <cell r="R364">
            <v>-254.55050000000011</v>
          </cell>
          <cell r="S364">
            <v>-219.70000000000027</v>
          </cell>
          <cell r="T364">
            <v>-152.44589999999994</v>
          </cell>
          <cell r="U364">
            <v>-372.14589999999976</v>
          </cell>
          <cell r="AD364">
            <v>-372.09640000000036</v>
          </cell>
        </row>
      </sheetData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MONEDAS"/>
      <sheetName val="CALCE"/>
      <sheetName val="CALCE (2)"/>
      <sheetName val="GRAF - 1"/>
      <sheetName val="GRAF - 2"/>
      <sheetName val="BLCECOMP"/>
      <sheetName val="CUADRONEGRO"/>
      <sheetName val="FLUJOEERR"/>
      <sheetName val="FLUJORESUM"/>
      <sheetName val="SALDOSRES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 - EERR"/>
      <sheetName val="COMPOSICION BASE"/>
      <sheetName val="COMPOSICION"/>
      <sheetName val="BALANCE GENERAL"/>
      <sheetName val="ESTADO DE RESULTADOS"/>
      <sheetName val="ESTADO DE CAMBIOS EN EL PAT"/>
      <sheetName val=" PAT MM"/>
      <sheetName val="TC"/>
      <sheetName val="BALDET"/>
      <sheetName val="BALRES"/>
      <sheetName val="RESDET"/>
      <sheetName val="RESRES"/>
      <sheetName val="ASFI"/>
      <sheetName val="PRES-RES"/>
      <sheetName val="PRES-RES MM"/>
      <sheetName val="PRES-RES GRAPH"/>
      <sheetName val="BALDET (2)"/>
      <sheetName val="RESDET (2)"/>
    </sheetNames>
    <sheetDataSet>
      <sheetData sheetId="0">
        <row r="16">
          <cell r="J16">
            <v>11621082621.82</v>
          </cell>
        </row>
        <row r="25">
          <cell r="J25">
            <v>7388266141.4499989</v>
          </cell>
        </row>
        <row r="66">
          <cell r="J66">
            <v>1694336153.9199998</v>
          </cell>
        </row>
        <row r="73">
          <cell r="J73">
            <v>65028463311.749992</v>
          </cell>
        </row>
        <row r="114">
          <cell r="J114">
            <v>4521286839.8299999</v>
          </cell>
        </row>
        <row r="132">
          <cell r="J132">
            <v>322413876.86000001</v>
          </cell>
        </row>
        <row r="152">
          <cell r="J152">
            <v>28475910107.670002</v>
          </cell>
        </row>
        <row r="220">
          <cell r="J220">
            <v>0.27000004053115845</v>
          </cell>
        </row>
        <row r="250">
          <cell r="J250">
            <v>859490104.70999944</v>
          </cell>
        </row>
        <row r="386">
          <cell r="J386">
            <v>7527255223.5900002</v>
          </cell>
        </row>
        <row r="424">
          <cell r="J424">
            <v>857106483.73000002</v>
          </cell>
        </row>
        <row r="454">
          <cell r="J454">
            <v>1004092.8000000045</v>
          </cell>
        </row>
        <row r="459">
          <cell r="J459">
            <v>13911275.120000005</v>
          </cell>
        </row>
        <row r="483">
          <cell r="J483">
            <v>1354179.0400000007</v>
          </cell>
        </row>
        <row r="505">
          <cell r="J505">
            <v>7339078.3300000001</v>
          </cell>
        </row>
        <row r="557">
          <cell r="J557">
            <v>338554355.23000002</v>
          </cell>
        </row>
        <row r="1049">
          <cell r="J1049">
            <v>252491178310.67999</v>
          </cell>
        </row>
        <row r="1053">
          <cell r="J1053">
            <v>830819.53000000014</v>
          </cell>
        </row>
        <row r="1079">
          <cell r="J1079">
            <v>3546403317.1199999</v>
          </cell>
        </row>
        <row r="1112">
          <cell r="J1112">
            <v>39151185397.690002</v>
          </cell>
        </row>
        <row r="1116">
          <cell r="J1116">
            <v>9403694979.9599991</v>
          </cell>
        </row>
        <row r="1167">
          <cell r="J1167">
            <v>2001359205.5599999</v>
          </cell>
        </row>
        <row r="1185">
          <cell r="J1185">
            <v>51634923126.169991</v>
          </cell>
        </row>
        <row r="1621">
          <cell r="J1621">
            <v>20730972268.739994</v>
          </cell>
        </row>
        <row r="1790">
          <cell r="J1790">
            <v>22830381.010000002</v>
          </cell>
        </row>
        <row r="1809">
          <cell r="J1809">
            <v>6651374.0999999996</v>
          </cell>
        </row>
        <row r="1813">
          <cell r="J1813">
            <v>221136265.36000001</v>
          </cell>
        </row>
        <row r="1848">
          <cell r="J1848">
            <v>136647934.67000002</v>
          </cell>
        </row>
        <row r="1926">
          <cell r="J1926">
            <v>218091184.63</v>
          </cell>
        </row>
        <row r="1938">
          <cell r="J1938">
            <v>515756422.10000002</v>
          </cell>
        </row>
        <row r="1941">
          <cell r="J1941">
            <v>4252507949.7300005</v>
          </cell>
        </row>
        <row r="1949">
          <cell r="J1949">
            <v>0</v>
          </cell>
        </row>
        <row r="1952">
          <cell r="J1952">
            <v>-3449831030.3900003</v>
          </cell>
        </row>
        <row r="1984">
          <cell r="J1984">
            <v>252491178310.67996</v>
          </cell>
        </row>
        <row r="2048">
          <cell r="J2048">
            <v>499101210.10000002</v>
          </cell>
        </row>
        <row r="2175">
          <cell r="J2175">
            <v>3645747.22</v>
          </cell>
        </row>
        <row r="2209">
          <cell r="J2209">
            <v>54558847.49000001</v>
          </cell>
        </row>
        <row r="2236">
          <cell r="J2236">
            <v>19413730.130000003</v>
          </cell>
        </row>
        <row r="2270">
          <cell r="J2270">
            <v>58109746.719999984</v>
          </cell>
        </row>
        <row r="2388">
          <cell r="J2388">
            <v>0</v>
          </cell>
        </row>
        <row r="2391">
          <cell r="J2391">
            <v>8082322</v>
          </cell>
        </row>
        <row r="2399">
          <cell r="J2399">
            <v>2610</v>
          </cell>
        </row>
        <row r="2403">
          <cell r="J2403">
            <v>70249765</v>
          </cell>
        </row>
        <row r="2412">
          <cell r="J2412">
            <v>-27715685.84</v>
          </cell>
        </row>
        <row r="2425">
          <cell r="J2425">
            <v>264614250.14000002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AL 31 DE MARZO DE 2016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187"/>
  <sheetViews>
    <sheetView tabSelected="1" zoomScale="85" zoomScaleNormal="85" workbookViewId="0">
      <selection activeCell="A6" sqref="A6"/>
    </sheetView>
  </sheetViews>
  <sheetFormatPr defaultColWidth="9.140625" defaultRowHeight="12.75"/>
  <cols>
    <col min="1" max="1" width="65.7109375" style="11" customWidth="1"/>
    <col min="2" max="2" width="18.7109375" style="12" customWidth="1"/>
    <col min="3" max="3" width="15" style="12" customWidth="1"/>
    <col min="4" max="4" width="65.7109375" style="12" customWidth="1"/>
    <col min="5" max="5" width="18.7109375" style="12" customWidth="1"/>
    <col min="6" max="6" width="3.7109375" style="13" customWidth="1"/>
    <col min="7" max="7" width="9.140625" style="12"/>
    <col min="8" max="8" width="13.7109375" style="12" bestFit="1" customWidth="1"/>
    <col min="9" max="256" width="9.140625" style="12"/>
    <col min="257" max="257" width="65.7109375" style="12" customWidth="1"/>
    <col min="258" max="258" width="18.7109375" style="12" customWidth="1"/>
    <col min="259" max="259" width="15" style="12" customWidth="1"/>
    <col min="260" max="260" width="65.7109375" style="12" customWidth="1"/>
    <col min="261" max="261" width="18.7109375" style="12" customWidth="1"/>
    <col min="262" max="262" width="3.7109375" style="12" customWidth="1"/>
    <col min="263" max="512" width="9.140625" style="12"/>
    <col min="513" max="513" width="65.7109375" style="12" customWidth="1"/>
    <col min="514" max="514" width="18.7109375" style="12" customWidth="1"/>
    <col min="515" max="515" width="15" style="12" customWidth="1"/>
    <col min="516" max="516" width="65.7109375" style="12" customWidth="1"/>
    <col min="517" max="517" width="18.7109375" style="12" customWidth="1"/>
    <col min="518" max="518" width="3.7109375" style="12" customWidth="1"/>
    <col min="519" max="768" width="9.140625" style="12"/>
    <col min="769" max="769" width="65.7109375" style="12" customWidth="1"/>
    <col min="770" max="770" width="18.7109375" style="12" customWidth="1"/>
    <col min="771" max="771" width="15" style="12" customWidth="1"/>
    <col min="772" max="772" width="65.7109375" style="12" customWidth="1"/>
    <col min="773" max="773" width="18.7109375" style="12" customWidth="1"/>
    <col min="774" max="774" width="3.7109375" style="12" customWidth="1"/>
    <col min="775" max="1024" width="9.140625" style="12"/>
    <col min="1025" max="1025" width="65.7109375" style="12" customWidth="1"/>
    <col min="1026" max="1026" width="18.7109375" style="12" customWidth="1"/>
    <col min="1027" max="1027" width="15" style="12" customWidth="1"/>
    <col min="1028" max="1028" width="65.7109375" style="12" customWidth="1"/>
    <col min="1029" max="1029" width="18.7109375" style="12" customWidth="1"/>
    <col min="1030" max="1030" width="3.7109375" style="12" customWidth="1"/>
    <col min="1031" max="1280" width="9.140625" style="12"/>
    <col min="1281" max="1281" width="65.7109375" style="12" customWidth="1"/>
    <col min="1282" max="1282" width="18.7109375" style="12" customWidth="1"/>
    <col min="1283" max="1283" width="15" style="12" customWidth="1"/>
    <col min="1284" max="1284" width="65.7109375" style="12" customWidth="1"/>
    <col min="1285" max="1285" width="18.7109375" style="12" customWidth="1"/>
    <col min="1286" max="1286" width="3.7109375" style="12" customWidth="1"/>
    <col min="1287" max="1536" width="9.140625" style="12"/>
    <col min="1537" max="1537" width="65.7109375" style="12" customWidth="1"/>
    <col min="1538" max="1538" width="18.7109375" style="12" customWidth="1"/>
    <col min="1539" max="1539" width="15" style="12" customWidth="1"/>
    <col min="1540" max="1540" width="65.7109375" style="12" customWidth="1"/>
    <col min="1541" max="1541" width="18.7109375" style="12" customWidth="1"/>
    <col min="1542" max="1542" width="3.7109375" style="12" customWidth="1"/>
    <col min="1543" max="1792" width="9.140625" style="12"/>
    <col min="1793" max="1793" width="65.7109375" style="12" customWidth="1"/>
    <col min="1794" max="1794" width="18.7109375" style="12" customWidth="1"/>
    <col min="1795" max="1795" width="15" style="12" customWidth="1"/>
    <col min="1796" max="1796" width="65.7109375" style="12" customWidth="1"/>
    <col min="1797" max="1797" width="18.7109375" style="12" customWidth="1"/>
    <col min="1798" max="1798" width="3.7109375" style="12" customWidth="1"/>
    <col min="1799" max="2048" width="9.140625" style="12"/>
    <col min="2049" max="2049" width="65.7109375" style="12" customWidth="1"/>
    <col min="2050" max="2050" width="18.7109375" style="12" customWidth="1"/>
    <col min="2051" max="2051" width="15" style="12" customWidth="1"/>
    <col min="2052" max="2052" width="65.7109375" style="12" customWidth="1"/>
    <col min="2053" max="2053" width="18.7109375" style="12" customWidth="1"/>
    <col min="2054" max="2054" width="3.7109375" style="12" customWidth="1"/>
    <col min="2055" max="2304" width="9.140625" style="12"/>
    <col min="2305" max="2305" width="65.7109375" style="12" customWidth="1"/>
    <col min="2306" max="2306" width="18.7109375" style="12" customWidth="1"/>
    <col min="2307" max="2307" width="15" style="12" customWidth="1"/>
    <col min="2308" max="2308" width="65.7109375" style="12" customWidth="1"/>
    <col min="2309" max="2309" width="18.7109375" style="12" customWidth="1"/>
    <col min="2310" max="2310" width="3.7109375" style="12" customWidth="1"/>
    <col min="2311" max="2560" width="9.140625" style="12"/>
    <col min="2561" max="2561" width="65.7109375" style="12" customWidth="1"/>
    <col min="2562" max="2562" width="18.7109375" style="12" customWidth="1"/>
    <col min="2563" max="2563" width="15" style="12" customWidth="1"/>
    <col min="2564" max="2564" width="65.7109375" style="12" customWidth="1"/>
    <col min="2565" max="2565" width="18.7109375" style="12" customWidth="1"/>
    <col min="2566" max="2566" width="3.7109375" style="12" customWidth="1"/>
    <col min="2567" max="2816" width="9.140625" style="12"/>
    <col min="2817" max="2817" width="65.7109375" style="12" customWidth="1"/>
    <col min="2818" max="2818" width="18.7109375" style="12" customWidth="1"/>
    <col min="2819" max="2819" width="15" style="12" customWidth="1"/>
    <col min="2820" max="2820" width="65.7109375" style="12" customWidth="1"/>
    <col min="2821" max="2821" width="18.7109375" style="12" customWidth="1"/>
    <col min="2822" max="2822" width="3.7109375" style="12" customWidth="1"/>
    <col min="2823" max="3072" width="9.140625" style="12"/>
    <col min="3073" max="3073" width="65.7109375" style="12" customWidth="1"/>
    <col min="3074" max="3074" width="18.7109375" style="12" customWidth="1"/>
    <col min="3075" max="3075" width="15" style="12" customWidth="1"/>
    <col min="3076" max="3076" width="65.7109375" style="12" customWidth="1"/>
    <col min="3077" max="3077" width="18.7109375" style="12" customWidth="1"/>
    <col min="3078" max="3078" width="3.7109375" style="12" customWidth="1"/>
    <col min="3079" max="3328" width="9.140625" style="12"/>
    <col min="3329" max="3329" width="65.7109375" style="12" customWidth="1"/>
    <col min="3330" max="3330" width="18.7109375" style="12" customWidth="1"/>
    <col min="3331" max="3331" width="15" style="12" customWidth="1"/>
    <col min="3332" max="3332" width="65.7109375" style="12" customWidth="1"/>
    <col min="3333" max="3333" width="18.7109375" style="12" customWidth="1"/>
    <col min="3334" max="3334" width="3.7109375" style="12" customWidth="1"/>
    <col min="3335" max="3584" width="9.140625" style="12"/>
    <col min="3585" max="3585" width="65.7109375" style="12" customWidth="1"/>
    <col min="3586" max="3586" width="18.7109375" style="12" customWidth="1"/>
    <col min="3587" max="3587" width="15" style="12" customWidth="1"/>
    <col min="3588" max="3588" width="65.7109375" style="12" customWidth="1"/>
    <col min="3589" max="3589" width="18.7109375" style="12" customWidth="1"/>
    <col min="3590" max="3590" width="3.7109375" style="12" customWidth="1"/>
    <col min="3591" max="3840" width="9.140625" style="12"/>
    <col min="3841" max="3841" width="65.7109375" style="12" customWidth="1"/>
    <col min="3842" max="3842" width="18.7109375" style="12" customWidth="1"/>
    <col min="3843" max="3843" width="15" style="12" customWidth="1"/>
    <col min="3844" max="3844" width="65.7109375" style="12" customWidth="1"/>
    <col min="3845" max="3845" width="18.7109375" style="12" customWidth="1"/>
    <col min="3846" max="3846" width="3.7109375" style="12" customWidth="1"/>
    <col min="3847" max="4096" width="9.140625" style="12"/>
    <col min="4097" max="4097" width="65.7109375" style="12" customWidth="1"/>
    <col min="4098" max="4098" width="18.7109375" style="12" customWidth="1"/>
    <col min="4099" max="4099" width="15" style="12" customWidth="1"/>
    <col min="4100" max="4100" width="65.7109375" style="12" customWidth="1"/>
    <col min="4101" max="4101" width="18.7109375" style="12" customWidth="1"/>
    <col min="4102" max="4102" width="3.7109375" style="12" customWidth="1"/>
    <col min="4103" max="4352" width="9.140625" style="12"/>
    <col min="4353" max="4353" width="65.7109375" style="12" customWidth="1"/>
    <col min="4354" max="4354" width="18.7109375" style="12" customWidth="1"/>
    <col min="4355" max="4355" width="15" style="12" customWidth="1"/>
    <col min="4356" max="4356" width="65.7109375" style="12" customWidth="1"/>
    <col min="4357" max="4357" width="18.7109375" style="12" customWidth="1"/>
    <col min="4358" max="4358" width="3.7109375" style="12" customWidth="1"/>
    <col min="4359" max="4608" width="9.140625" style="12"/>
    <col min="4609" max="4609" width="65.7109375" style="12" customWidth="1"/>
    <col min="4610" max="4610" width="18.7109375" style="12" customWidth="1"/>
    <col min="4611" max="4611" width="15" style="12" customWidth="1"/>
    <col min="4612" max="4612" width="65.7109375" style="12" customWidth="1"/>
    <col min="4613" max="4613" width="18.7109375" style="12" customWidth="1"/>
    <col min="4614" max="4614" width="3.7109375" style="12" customWidth="1"/>
    <col min="4615" max="4864" width="9.140625" style="12"/>
    <col min="4865" max="4865" width="65.7109375" style="12" customWidth="1"/>
    <col min="4866" max="4866" width="18.7109375" style="12" customWidth="1"/>
    <col min="4867" max="4867" width="15" style="12" customWidth="1"/>
    <col min="4868" max="4868" width="65.7109375" style="12" customWidth="1"/>
    <col min="4869" max="4869" width="18.7109375" style="12" customWidth="1"/>
    <col min="4870" max="4870" width="3.7109375" style="12" customWidth="1"/>
    <col min="4871" max="5120" width="9.140625" style="12"/>
    <col min="5121" max="5121" width="65.7109375" style="12" customWidth="1"/>
    <col min="5122" max="5122" width="18.7109375" style="12" customWidth="1"/>
    <col min="5123" max="5123" width="15" style="12" customWidth="1"/>
    <col min="5124" max="5124" width="65.7109375" style="12" customWidth="1"/>
    <col min="5125" max="5125" width="18.7109375" style="12" customWidth="1"/>
    <col min="5126" max="5126" width="3.7109375" style="12" customWidth="1"/>
    <col min="5127" max="5376" width="9.140625" style="12"/>
    <col min="5377" max="5377" width="65.7109375" style="12" customWidth="1"/>
    <col min="5378" max="5378" width="18.7109375" style="12" customWidth="1"/>
    <col min="5379" max="5379" width="15" style="12" customWidth="1"/>
    <col min="5380" max="5380" width="65.7109375" style="12" customWidth="1"/>
    <col min="5381" max="5381" width="18.7109375" style="12" customWidth="1"/>
    <col min="5382" max="5382" width="3.7109375" style="12" customWidth="1"/>
    <col min="5383" max="5632" width="9.140625" style="12"/>
    <col min="5633" max="5633" width="65.7109375" style="12" customWidth="1"/>
    <col min="5634" max="5634" width="18.7109375" style="12" customWidth="1"/>
    <col min="5635" max="5635" width="15" style="12" customWidth="1"/>
    <col min="5636" max="5636" width="65.7109375" style="12" customWidth="1"/>
    <col min="5637" max="5637" width="18.7109375" style="12" customWidth="1"/>
    <col min="5638" max="5638" width="3.7109375" style="12" customWidth="1"/>
    <col min="5639" max="5888" width="9.140625" style="12"/>
    <col min="5889" max="5889" width="65.7109375" style="12" customWidth="1"/>
    <col min="5890" max="5890" width="18.7109375" style="12" customWidth="1"/>
    <col min="5891" max="5891" width="15" style="12" customWidth="1"/>
    <col min="5892" max="5892" width="65.7109375" style="12" customWidth="1"/>
    <col min="5893" max="5893" width="18.7109375" style="12" customWidth="1"/>
    <col min="5894" max="5894" width="3.7109375" style="12" customWidth="1"/>
    <col min="5895" max="6144" width="9.140625" style="12"/>
    <col min="6145" max="6145" width="65.7109375" style="12" customWidth="1"/>
    <col min="6146" max="6146" width="18.7109375" style="12" customWidth="1"/>
    <col min="6147" max="6147" width="15" style="12" customWidth="1"/>
    <col min="6148" max="6148" width="65.7109375" style="12" customWidth="1"/>
    <col min="6149" max="6149" width="18.7109375" style="12" customWidth="1"/>
    <col min="6150" max="6150" width="3.7109375" style="12" customWidth="1"/>
    <col min="6151" max="6400" width="9.140625" style="12"/>
    <col min="6401" max="6401" width="65.7109375" style="12" customWidth="1"/>
    <col min="6402" max="6402" width="18.7109375" style="12" customWidth="1"/>
    <col min="6403" max="6403" width="15" style="12" customWidth="1"/>
    <col min="6404" max="6404" width="65.7109375" style="12" customWidth="1"/>
    <col min="6405" max="6405" width="18.7109375" style="12" customWidth="1"/>
    <col min="6406" max="6406" width="3.7109375" style="12" customWidth="1"/>
    <col min="6407" max="6656" width="9.140625" style="12"/>
    <col min="6657" max="6657" width="65.7109375" style="12" customWidth="1"/>
    <col min="6658" max="6658" width="18.7109375" style="12" customWidth="1"/>
    <col min="6659" max="6659" width="15" style="12" customWidth="1"/>
    <col min="6660" max="6660" width="65.7109375" style="12" customWidth="1"/>
    <col min="6661" max="6661" width="18.7109375" style="12" customWidth="1"/>
    <col min="6662" max="6662" width="3.7109375" style="12" customWidth="1"/>
    <col min="6663" max="6912" width="9.140625" style="12"/>
    <col min="6913" max="6913" width="65.7109375" style="12" customWidth="1"/>
    <col min="6914" max="6914" width="18.7109375" style="12" customWidth="1"/>
    <col min="6915" max="6915" width="15" style="12" customWidth="1"/>
    <col min="6916" max="6916" width="65.7109375" style="12" customWidth="1"/>
    <col min="6917" max="6917" width="18.7109375" style="12" customWidth="1"/>
    <col min="6918" max="6918" width="3.7109375" style="12" customWidth="1"/>
    <col min="6919" max="7168" width="9.140625" style="12"/>
    <col min="7169" max="7169" width="65.7109375" style="12" customWidth="1"/>
    <col min="7170" max="7170" width="18.7109375" style="12" customWidth="1"/>
    <col min="7171" max="7171" width="15" style="12" customWidth="1"/>
    <col min="7172" max="7172" width="65.7109375" style="12" customWidth="1"/>
    <col min="7173" max="7173" width="18.7109375" style="12" customWidth="1"/>
    <col min="7174" max="7174" width="3.7109375" style="12" customWidth="1"/>
    <col min="7175" max="7424" width="9.140625" style="12"/>
    <col min="7425" max="7425" width="65.7109375" style="12" customWidth="1"/>
    <col min="7426" max="7426" width="18.7109375" style="12" customWidth="1"/>
    <col min="7427" max="7427" width="15" style="12" customWidth="1"/>
    <col min="7428" max="7428" width="65.7109375" style="12" customWidth="1"/>
    <col min="7429" max="7429" width="18.7109375" style="12" customWidth="1"/>
    <col min="7430" max="7430" width="3.7109375" style="12" customWidth="1"/>
    <col min="7431" max="7680" width="9.140625" style="12"/>
    <col min="7681" max="7681" width="65.7109375" style="12" customWidth="1"/>
    <col min="7682" max="7682" width="18.7109375" style="12" customWidth="1"/>
    <col min="7683" max="7683" width="15" style="12" customWidth="1"/>
    <col min="7684" max="7684" width="65.7109375" style="12" customWidth="1"/>
    <col min="7685" max="7685" width="18.7109375" style="12" customWidth="1"/>
    <col min="7686" max="7686" width="3.7109375" style="12" customWidth="1"/>
    <col min="7687" max="7936" width="9.140625" style="12"/>
    <col min="7937" max="7937" width="65.7109375" style="12" customWidth="1"/>
    <col min="7938" max="7938" width="18.7109375" style="12" customWidth="1"/>
    <col min="7939" max="7939" width="15" style="12" customWidth="1"/>
    <col min="7940" max="7940" width="65.7109375" style="12" customWidth="1"/>
    <col min="7941" max="7941" width="18.7109375" style="12" customWidth="1"/>
    <col min="7942" max="7942" width="3.7109375" style="12" customWidth="1"/>
    <col min="7943" max="8192" width="9.140625" style="12"/>
    <col min="8193" max="8193" width="65.7109375" style="12" customWidth="1"/>
    <col min="8194" max="8194" width="18.7109375" style="12" customWidth="1"/>
    <col min="8195" max="8195" width="15" style="12" customWidth="1"/>
    <col min="8196" max="8196" width="65.7109375" style="12" customWidth="1"/>
    <col min="8197" max="8197" width="18.7109375" style="12" customWidth="1"/>
    <col min="8198" max="8198" width="3.7109375" style="12" customWidth="1"/>
    <col min="8199" max="8448" width="9.140625" style="12"/>
    <col min="8449" max="8449" width="65.7109375" style="12" customWidth="1"/>
    <col min="8450" max="8450" width="18.7109375" style="12" customWidth="1"/>
    <col min="8451" max="8451" width="15" style="12" customWidth="1"/>
    <col min="8452" max="8452" width="65.7109375" style="12" customWidth="1"/>
    <col min="8453" max="8453" width="18.7109375" style="12" customWidth="1"/>
    <col min="8454" max="8454" width="3.7109375" style="12" customWidth="1"/>
    <col min="8455" max="8704" width="9.140625" style="12"/>
    <col min="8705" max="8705" width="65.7109375" style="12" customWidth="1"/>
    <col min="8706" max="8706" width="18.7109375" style="12" customWidth="1"/>
    <col min="8707" max="8707" width="15" style="12" customWidth="1"/>
    <col min="8708" max="8708" width="65.7109375" style="12" customWidth="1"/>
    <col min="8709" max="8709" width="18.7109375" style="12" customWidth="1"/>
    <col min="8710" max="8710" width="3.7109375" style="12" customWidth="1"/>
    <col min="8711" max="8960" width="9.140625" style="12"/>
    <col min="8961" max="8961" width="65.7109375" style="12" customWidth="1"/>
    <col min="8962" max="8962" width="18.7109375" style="12" customWidth="1"/>
    <col min="8963" max="8963" width="15" style="12" customWidth="1"/>
    <col min="8964" max="8964" width="65.7109375" style="12" customWidth="1"/>
    <col min="8965" max="8965" width="18.7109375" style="12" customWidth="1"/>
    <col min="8966" max="8966" width="3.7109375" style="12" customWidth="1"/>
    <col min="8967" max="9216" width="9.140625" style="12"/>
    <col min="9217" max="9217" width="65.7109375" style="12" customWidth="1"/>
    <col min="9218" max="9218" width="18.7109375" style="12" customWidth="1"/>
    <col min="9219" max="9219" width="15" style="12" customWidth="1"/>
    <col min="9220" max="9220" width="65.7109375" style="12" customWidth="1"/>
    <col min="9221" max="9221" width="18.7109375" style="12" customWidth="1"/>
    <col min="9222" max="9222" width="3.7109375" style="12" customWidth="1"/>
    <col min="9223" max="9472" width="9.140625" style="12"/>
    <col min="9473" max="9473" width="65.7109375" style="12" customWidth="1"/>
    <col min="9474" max="9474" width="18.7109375" style="12" customWidth="1"/>
    <col min="9475" max="9475" width="15" style="12" customWidth="1"/>
    <col min="9476" max="9476" width="65.7109375" style="12" customWidth="1"/>
    <col min="9477" max="9477" width="18.7109375" style="12" customWidth="1"/>
    <col min="9478" max="9478" width="3.7109375" style="12" customWidth="1"/>
    <col min="9479" max="9728" width="9.140625" style="12"/>
    <col min="9729" max="9729" width="65.7109375" style="12" customWidth="1"/>
    <col min="9730" max="9730" width="18.7109375" style="12" customWidth="1"/>
    <col min="9731" max="9731" width="15" style="12" customWidth="1"/>
    <col min="9732" max="9732" width="65.7109375" style="12" customWidth="1"/>
    <col min="9733" max="9733" width="18.7109375" style="12" customWidth="1"/>
    <col min="9734" max="9734" width="3.7109375" style="12" customWidth="1"/>
    <col min="9735" max="9984" width="9.140625" style="12"/>
    <col min="9985" max="9985" width="65.7109375" style="12" customWidth="1"/>
    <col min="9986" max="9986" width="18.7109375" style="12" customWidth="1"/>
    <col min="9987" max="9987" width="15" style="12" customWidth="1"/>
    <col min="9988" max="9988" width="65.7109375" style="12" customWidth="1"/>
    <col min="9989" max="9989" width="18.7109375" style="12" customWidth="1"/>
    <col min="9990" max="9990" width="3.7109375" style="12" customWidth="1"/>
    <col min="9991" max="10240" width="9.140625" style="12"/>
    <col min="10241" max="10241" width="65.7109375" style="12" customWidth="1"/>
    <col min="10242" max="10242" width="18.7109375" style="12" customWidth="1"/>
    <col min="10243" max="10243" width="15" style="12" customWidth="1"/>
    <col min="10244" max="10244" width="65.7109375" style="12" customWidth="1"/>
    <col min="10245" max="10245" width="18.7109375" style="12" customWidth="1"/>
    <col min="10246" max="10246" width="3.7109375" style="12" customWidth="1"/>
    <col min="10247" max="10496" width="9.140625" style="12"/>
    <col min="10497" max="10497" width="65.7109375" style="12" customWidth="1"/>
    <col min="10498" max="10498" width="18.7109375" style="12" customWidth="1"/>
    <col min="10499" max="10499" width="15" style="12" customWidth="1"/>
    <col min="10500" max="10500" width="65.7109375" style="12" customWidth="1"/>
    <col min="10501" max="10501" width="18.7109375" style="12" customWidth="1"/>
    <col min="10502" max="10502" width="3.7109375" style="12" customWidth="1"/>
    <col min="10503" max="10752" width="9.140625" style="12"/>
    <col min="10753" max="10753" width="65.7109375" style="12" customWidth="1"/>
    <col min="10754" max="10754" width="18.7109375" style="12" customWidth="1"/>
    <col min="10755" max="10755" width="15" style="12" customWidth="1"/>
    <col min="10756" max="10756" width="65.7109375" style="12" customWidth="1"/>
    <col min="10757" max="10757" width="18.7109375" style="12" customWidth="1"/>
    <col min="10758" max="10758" width="3.7109375" style="12" customWidth="1"/>
    <col min="10759" max="11008" width="9.140625" style="12"/>
    <col min="11009" max="11009" width="65.7109375" style="12" customWidth="1"/>
    <col min="11010" max="11010" width="18.7109375" style="12" customWidth="1"/>
    <col min="11011" max="11011" width="15" style="12" customWidth="1"/>
    <col min="11012" max="11012" width="65.7109375" style="12" customWidth="1"/>
    <col min="11013" max="11013" width="18.7109375" style="12" customWidth="1"/>
    <col min="11014" max="11014" width="3.7109375" style="12" customWidth="1"/>
    <col min="11015" max="11264" width="9.140625" style="12"/>
    <col min="11265" max="11265" width="65.7109375" style="12" customWidth="1"/>
    <col min="11266" max="11266" width="18.7109375" style="12" customWidth="1"/>
    <col min="11267" max="11267" width="15" style="12" customWidth="1"/>
    <col min="11268" max="11268" width="65.7109375" style="12" customWidth="1"/>
    <col min="11269" max="11269" width="18.7109375" style="12" customWidth="1"/>
    <col min="11270" max="11270" width="3.7109375" style="12" customWidth="1"/>
    <col min="11271" max="11520" width="9.140625" style="12"/>
    <col min="11521" max="11521" width="65.7109375" style="12" customWidth="1"/>
    <col min="11522" max="11522" width="18.7109375" style="12" customWidth="1"/>
    <col min="11523" max="11523" width="15" style="12" customWidth="1"/>
    <col min="11524" max="11524" width="65.7109375" style="12" customWidth="1"/>
    <col min="11525" max="11525" width="18.7109375" style="12" customWidth="1"/>
    <col min="11526" max="11526" width="3.7109375" style="12" customWidth="1"/>
    <col min="11527" max="11776" width="9.140625" style="12"/>
    <col min="11777" max="11777" width="65.7109375" style="12" customWidth="1"/>
    <col min="11778" max="11778" width="18.7109375" style="12" customWidth="1"/>
    <col min="11779" max="11779" width="15" style="12" customWidth="1"/>
    <col min="11780" max="11780" width="65.7109375" style="12" customWidth="1"/>
    <col min="11781" max="11781" width="18.7109375" style="12" customWidth="1"/>
    <col min="11782" max="11782" width="3.7109375" style="12" customWidth="1"/>
    <col min="11783" max="12032" width="9.140625" style="12"/>
    <col min="12033" max="12033" width="65.7109375" style="12" customWidth="1"/>
    <col min="12034" max="12034" width="18.7109375" style="12" customWidth="1"/>
    <col min="12035" max="12035" width="15" style="12" customWidth="1"/>
    <col min="12036" max="12036" width="65.7109375" style="12" customWidth="1"/>
    <col min="12037" max="12037" width="18.7109375" style="12" customWidth="1"/>
    <col min="12038" max="12038" width="3.7109375" style="12" customWidth="1"/>
    <col min="12039" max="12288" width="9.140625" style="12"/>
    <col min="12289" max="12289" width="65.7109375" style="12" customWidth="1"/>
    <col min="12290" max="12290" width="18.7109375" style="12" customWidth="1"/>
    <col min="12291" max="12291" width="15" style="12" customWidth="1"/>
    <col min="12292" max="12292" width="65.7109375" style="12" customWidth="1"/>
    <col min="12293" max="12293" width="18.7109375" style="12" customWidth="1"/>
    <col min="12294" max="12294" width="3.7109375" style="12" customWidth="1"/>
    <col min="12295" max="12544" width="9.140625" style="12"/>
    <col min="12545" max="12545" width="65.7109375" style="12" customWidth="1"/>
    <col min="12546" max="12546" width="18.7109375" style="12" customWidth="1"/>
    <col min="12547" max="12547" width="15" style="12" customWidth="1"/>
    <col min="12548" max="12548" width="65.7109375" style="12" customWidth="1"/>
    <col min="12549" max="12549" width="18.7109375" style="12" customWidth="1"/>
    <col min="12550" max="12550" width="3.7109375" style="12" customWidth="1"/>
    <col min="12551" max="12800" width="9.140625" style="12"/>
    <col min="12801" max="12801" width="65.7109375" style="12" customWidth="1"/>
    <col min="12802" max="12802" width="18.7109375" style="12" customWidth="1"/>
    <col min="12803" max="12803" width="15" style="12" customWidth="1"/>
    <col min="12804" max="12804" width="65.7109375" style="12" customWidth="1"/>
    <col min="12805" max="12805" width="18.7109375" style="12" customWidth="1"/>
    <col min="12806" max="12806" width="3.7109375" style="12" customWidth="1"/>
    <col min="12807" max="13056" width="9.140625" style="12"/>
    <col min="13057" max="13057" width="65.7109375" style="12" customWidth="1"/>
    <col min="13058" max="13058" width="18.7109375" style="12" customWidth="1"/>
    <col min="13059" max="13059" width="15" style="12" customWidth="1"/>
    <col min="13060" max="13060" width="65.7109375" style="12" customWidth="1"/>
    <col min="13061" max="13061" width="18.7109375" style="12" customWidth="1"/>
    <col min="13062" max="13062" width="3.7109375" style="12" customWidth="1"/>
    <col min="13063" max="13312" width="9.140625" style="12"/>
    <col min="13313" max="13313" width="65.7109375" style="12" customWidth="1"/>
    <col min="13314" max="13314" width="18.7109375" style="12" customWidth="1"/>
    <col min="13315" max="13315" width="15" style="12" customWidth="1"/>
    <col min="13316" max="13316" width="65.7109375" style="12" customWidth="1"/>
    <col min="13317" max="13317" width="18.7109375" style="12" customWidth="1"/>
    <col min="13318" max="13318" width="3.7109375" style="12" customWidth="1"/>
    <col min="13319" max="13568" width="9.140625" style="12"/>
    <col min="13569" max="13569" width="65.7109375" style="12" customWidth="1"/>
    <col min="13570" max="13570" width="18.7109375" style="12" customWidth="1"/>
    <col min="13571" max="13571" width="15" style="12" customWidth="1"/>
    <col min="13572" max="13572" width="65.7109375" style="12" customWidth="1"/>
    <col min="13573" max="13573" width="18.7109375" style="12" customWidth="1"/>
    <col min="13574" max="13574" width="3.7109375" style="12" customWidth="1"/>
    <col min="13575" max="13824" width="9.140625" style="12"/>
    <col min="13825" max="13825" width="65.7109375" style="12" customWidth="1"/>
    <col min="13826" max="13826" width="18.7109375" style="12" customWidth="1"/>
    <col min="13827" max="13827" width="15" style="12" customWidth="1"/>
    <col min="13828" max="13828" width="65.7109375" style="12" customWidth="1"/>
    <col min="13829" max="13829" width="18.7109375" style="12" customWidth="1"/>
    <col min="13830" max="13830" width="3.7109375" style="12" customWidth="1"/>
    <col min="13831" max="14080" width="9.140625" style="12"/>
    <col min="14081" max="14081" width="65.7109375" style="12" customWidth="1"/>
    <col min="14082" max="14082" width="18.7109375" style="12" customWidth="1"/>
    <col min="14083" max="14083" width="15" style="12" customWidth="1"/>
    <col min="14084" max="14084" width="65.7109375" style="12" customWidth="1"/>
    <col min="14085" max="14085" width="18.7109375" style="12" customWidth="1"/>
    <col min="14086" max="14086" width="3.7109375" style="12" customWidth="1"/>
    <col min="14087" max="14336" width="9.140625" style="12"/>
    <col min="14337" max="14337" width="65.7109375" style="12" customWidth="1"/>
    <col min="14338" max="14338" width="18.7109375" style="12" customWidth="1"/>
    <col min="14339" max="14339" width="15" style="12" customWidth="1"/>
    <col min="14340" max="14340" width="65.7109375" style="12" customWidth="1"/>
    <col min="14341" max="14341" width="18.7109375" style="12" customWidth="1"/>
    <col min="14342" max="14342" width="3.7109375" style="12" customWidth="1"/>
    <col min="14343" max="14592" width="9.140625" style="12"/>
    <col min="14593" max="14593" width="65.7109375" style="12" customWidth="1"/>
    <col min="14594" max="14594" width="18.7109375" style="12" customWidth="1"/>
    <col min="14595" max="14595" width="15" style="12" customWidth="1"/>
    <col min="14596" max="14596" width="65.7109375" style="12" customWidth="1"/>
    <col min="14597" max="14597" width="18.7109375" style="12" customWidth="1"/>
    <col min="14598" max="14598" width="3.7109375" style="12" customWidth="1"/>
    <col min="14599" max="14848" width="9.140625" style="12"/>
    <col min="14849" max="14849" width="65.7109375" style="12" customWidth="1"/>
    <col min="14850" max="14850" width="18.7109375" style="12" customWidth="1"/>
    <col min="14851" max="14851" width="15" style="12" customWidth="1"/>
    <col min="14852" max="14852" width="65.7109375" style="12" customWidth="1"/>
    <col min="14853" max="14853" width="18.7109375" style="12" customWidth="1"/>
    <col min="14854" max="14854" width="3.7109375" style="12" customWidth="1"/>
    <col min="14855" max="15104" width="9.140625" style="12"/>
    <col min="15105" max="15105" width="65.7109375" style="12" customWidth="1"/>
    <col min="15106" max="15106" width="18.7109375" style="12" customWidth="1"/>
    <col min="15107" max="15107" width="15" style="12" customWidth="1"/>
    <col min="15108" max="15108" width="65.7109375" style="12" customWidth="1"/>
    <col min="15109" max="15109" width="18.7109375" style="12" customWidth="1"/>
    <col min="15110" max="15110" width="3.7109375" style="12" customWidth="1"/>
    <col min="15111" max="15360" width="9.140625" style="12"/>
    <col min="15361" max="15361" width="65.7109375" style="12" customWidth="1"/>
    <col min="15362" max="15362" width="18.7109375" style="12" customWidth="1"/>
    <col min="15363" max="15363" width="15" style="12" customWidth="1"/>
    <col min="15364" max="15364" width="65.7109375" style="12" customWidth="1"/>
    <col min="15365" max="15365" width="18.7109375" style="12" customWidth="1"/>
    <col min="15366" max="15366" width="3.7109375" style="12" customWidth="1"/>
    <col min="15367" max="15616" width="9.140625" style="12"/>
    <col min="15617" max="15617" width="65.7109375" style="12" customWidth="1"/>
    <col min="15618" max="15618" width="18.7109375" style="12" customWidth="1"/>
    <col min="15619" max="15619" width="15" style="12" customWidth="1"/>
    <col min="15620" max="15620" width="65.7109375" style="12" customWidth="1"/>
    <col min="15621" max="15621" width="18.7109375" style="12" customWidth="1"/>
    <col min="15622" max="15622" width="3.7109375" style="12" customWidth="1"/>
    <col min="15623" max="15872" width="9.140625" style="12"/>
    <col min="15873" max="15873" width="65.7109375" style="12" customWidth="1"/>
    <col min="15874" max="15874" width="18.7109375" style="12" customWidth="1"/>
    <col min="15875" max="15875" width="15" style="12" customWidth="1"/>
    <col min="15876" max="15876" width="65.7109375" style="12" customWidth="1"/>
    <col min="15877" max="15877" width="18.7109375" style="12" customWidth="1"/>
    <col min="15878" max="15878" width="3.7109375" style="12" customWidth="1"/>
    <col min="15879" max="16128" width="9.140625" style="12"/>
    <col min="16129" max="16129" width="65.7109375" style="12" customWidth="1"/>
    <col min="16130" max="16130" width="18.7109375" style="12" customWidth="1"/>
    <col min="16131" max="16131" width="15" style="12" customWidth="1"/>
    <col min="16132" max="16132" width="65.7109375" style="12" customWidth="1"/>
    <col min="16133" max="16133" width="18.7109375" style="12" customWidth="1"/>
    <col min="16134" max="16134" width="3.7109375" style="12" customWidth="1"/>
    <col min="16135" max="16384" width="9.140625" style="12"/>
  </cols>
  <sheetData>
    <row r="1" spans="1:6" s="6" customFormat="1" ht="3.75" customHeight="1">
      <c r="A1" s="2"/>
      <c r="B1" s="3"/>
      <c r="C1" s="3"/>
      <c r="D1" s="3"/>
      <c r="E1" s="4"/>
      <c r="F1" s="5"/>
    </row>
    <row r="2" spans="1:6" s="8" customFormat="1" ht="33.75" customHeight="1">
      <c r="A2" s="37" t="s">
        <v>0</v>
      </c>
      <c r="B2" s="37"/>
      <c r="C2" s="37"/>
      <c r="D2" s="37"/>
      <c r="E2" s="37"/>
      <c r="F2" s="7"/>
    </row>
    <row r="3" spans="1:6" s="8" customFormat="1" ht="29.25" customHeight="1">
      <c r="A3" s="37" t="s">
        <v>1</v>
      </c>
      <c r="B3" s="37"/>
      <c r="C3" s="37"/>
      <c r="D3" s="37"/>
      <c r="E3" s="37"/>
      <c r="F3" s="7"/>
    </row>
    <row r="4" spans="1:6" s="8" customFormat="1" ht="27.75" customHeight="1">
      <c r="A4" s="37" t="str">
        <f>+[3]BALDET!A5</f>
        <v>AL 31 DE MARZO DE 2016</v>
      </c>
      <c r="B4" s="37"/>
      <c r="C4" s="37"/>
      <c r="D4" s="37"/>
      <c r="E4" s="37"/>
      <c r="F4" s="7"/>
    </row>
    <row r="5" spans="1:6" s="10" customFormat="1" ht="41.25" customHeight="1">
      <c r="A5" s="38" t="s">
        <v>78</v>
      </c>
      <c r="B5" s="38"/>
      <c r="C5" s="38"/>
      <c r="D5" s="38"/>
      <c r="E5" s="38"/>
      <c r="F5" s="9"/>
    </row>
    <row r="6" spans="1:6" ht="6" customHeight="1"/>
    <row r="7" spans="1:6" ht="42.75" customHeight="1">
      <c r="A7" s="36" t="s">
        <v>2</v>
      </c>
      <c r="B7" s="36"/>
      <c r="C7" s="36"/>
      <c r="D7" s="36"/>
      <c r="E7" s="36"/>
      <c r="F7" s="14"/>
    </row>
    <row r="8" spans="1:6" ht="9" customHeight="1">
      <c r="A8" s="1"/>
      <c r="B8" s="1"/>
      <c r="C8" s="1"/>
      <c r="D8" s="1"/>
      <c r="E8" s="1"/>
    </row>
    <row r="9" spans="1:6" ht="24.75" customHeight="1">
      <c r="A9" s="15" t="s">
        <v>3</v>
      </c>
      <c r="B9" s="15">
        <f>+B11+B18</f>
        <v>90575849</v>
      </c>
      <c r="C9" s="1"/>
      <c r="D9" s="15" t="s">
        <v>4</v>
      </c>
      <c r="E9" s="15">
        <f>+E11+E14</f>
        <v>3547235</v>
      </c>
      <c r="F9" s="16"/>
    </row>
    <row r="10" spans="1:6" ht="9.75" customHeight="1">
      <c r="A10" s="1"/>
      <c r="B10" s="1"/>
      <c r="C10" s="1"/>
      <c r="D10" s="1"/>
      <c r="E10" s="1"/>
      <c r="F10" s="16"/>
    </row>
    <row r="11" spans="1:6" ht="19.5" customHeight="1">
      <c r="A11" s="1" t="s">
        <v>5</v>
      </c>
      <c r="B11" s="1">
        <f>SUM(B12:B17)</f>
        <v>85732148</v>
      </c>
      <c r="C11" s="1"/>
      <c r="D11" s="1" t="s">
        <v>6</v>
      </c>
      <c r="E11" s="1">
        <f>+E12</f>
        <v>831</v>
      </c>
      <c r="F11" s="16"/>
    </row>
    <row r="12" spans="1:6" ht="19.5" customHeight="1">
      <c r="A12" s="1" t="s">
        <v>7</v>
      </c>
      <c r="B12" s="1">
        <f>ROUND(('[3]BG - EERR'!$J$16/1000),0)</f>
        <v>11621083</v>
      </c>
      <c r="C12" s="1"/>
      <c r="D12" s="1" t="s">
        <v>9</v>
      </c>
      <c r="E12" s="1">
        <f>ROUND(('[3]BG - EERR'!$J$1053/1000),0)</f>
        <v>831</v>
      </c>
      <c r="F12" s="16"/>
    </row>
    <row r="13" spans="1:6" ht="19.5" customHeight="1">
      <c r="A13" s="1" t="s">
        <v>8</v>
      </c>
      <c r="B13" s="1">
        <f>ROUND(('[3]BG - EERR'!$J$25/1000),0)</f>
        <v>7388266</v>
      </c>
      <c r="C13" s="1"/>
      <c r="F13" s="16"/>
    </row>
    <row r="14" spans="1:6" ht="19.5" customHeight="1">
      <c r="A14" s="1" t="s">
        <v>10</v>
      </c>
      <c r="B14" s="1">
        <f>ROUND(('[3]BG - EERR'!$J$66/1000),0)</f>
        <v>1694336</v>
      </c>
      <c r="C14" s="1"/>
      <c r="D14" s="1" t="s">
        <v>13</v>
      </c>
      <c r="E14" s="1">
        <f>+E15</f>
        <v>3546404</v>
      </c>
      <c r="F14" s="16"/>
    </row>
    <row r="15" spans="1:6" ht="19.5" customHeight="1">
      <c r="A15" s="1" t="s">
        <v>11</v>
      </c>
      <c r="B15" s="1">
        <f>ROUND(('[3]BG - EERR'!$J$73/1000),0)</f>
        <v>65028463</v>
      </c>
      <c r="C15" s="1"/>
      <c r="D15" s="1" t="s">
        <v>15</v>
      </c>
      <c r="E15" s="1">
        <f>ROUND(('[3]BG - EERR'!$J$1079/1000),0)+1</f>
        <v>3546404</v>
      </c>
      <c r="F15" s="16"/>
    </row>
    <row r="16" spans="1:6" ht="17.25" customHeight="1">
      <c r="A16" s="1"/>
      <c r="B16" s="1"/>
      <c r="C16" s="1"/>
      <c r="D16" s="1"/>
      <c r="E16" s="1"/>
      <c r="F16" s="16"/>
    </row>
    <row r="17" spans="1:6" ht="11.25" customHeight="1">
      <c r="A17" s="1"/>
      <c r="B17" s="1"/>
      <c r="C17" s="1"/>
      <c r="D17" s="1"/>
      <c r="E17" s="1"/>
      <c r="F17" s="16"/>
    </row>
    <row r="18" spans="1:6" ht="20.25" customHeight="1">
      <c r="A18" s="1" t="s">
        <v>12</v>
      </c>
      <c r="B18" s="1">
        <f>+B19+B20</f>
        <v>4843701</v>
      </c>
      <c r="C18" s="1"/>
      <c r="D18" s="15" t="s">
        <v>18</v>
      </c>
      <c r="E18" s="15">
        <f>+E20+E27+E31+E34+E23</f>
        <v>123309401</v>
      </c>
      <c r="F18" s="16"/>
    </row>
    <row r="19" spans="1:6" ht="20.25" customHeight="1">
      <c r="A19" s="1" t="s">
        <v>14</v>
      </c>
      <c r="B19" s="1">
        <f>ROUND(('[3]BG - EERR'!$J$114/1000),0)</f>
        <v>4521287</v>
      </c>
      <c r="C19" s="1"/>
      <c r="D19" s="1"/>
      <c r="E19" s="1"/>
      <c r="F19" s="16"/>
    </row>
    <row r="20" spans="1:6" ht="20.25" customHeight="1">
      <c r="A20" s="1" t="s">
        <v>16</v>
      </c>
      <c r="B20" s="1">
        <f>ROUND(('[3]BG - EERR'!$J$132/1000),0)</f>
        <v>322414</v>
      </c>
      <c r="C20" s="1"/>
      <c r="D20" s="1" t="s">
        <v>20</v>
      </c>
      <c r="E20" s="1">
        <f>+E21</f>
        <v>39151186</v>
      </c>
      <c r="F20" s="16"/>
    </row>
    <row r="21" spans="1:6" ht="19.5" customHeight="1">
      <c r="A21" s="1"/>
      <c r="B21" s="1"/>
      <c r="C21" s="1"/>
      <c r="D21" s="1" t="s">
        <v>22</v>
      </c>
      <c r="E21" s="1">
        <f>ROUND(('[3]BG - EERR'!$J$1112/1000),0)+1</f>
        <v>39151186</v>
      </c>
      <c r="F21" s="16"/>
    </row>
    <row r="22" spans="1:6" ht="21" customHeight="1">
      <c r="A22" s="15" t="s">
        <v>17</v>
      </c>
      <c r="B22" s="15">
        <f>+B24+B28+B31</f>
        <v>37743371</v>
      </c>
      <c r="C22" s="1"/>
      <c r="D22" s="1"/>
      <c r="E22" s="1"/>
      <c r="F22" s="16"/>
    </row>
    <row r="23" spans="1:6" ht="17.25" customHeight="1">
      <c r="A23" s="1"/>
      <c r="B23" s="1"/>
      <c r="C23" s="1"/>
      <c r="D23" s="1" t="s">
        <v>24</v>
      </c>
      <c r="E23" s="1">
        <f>+E24+E25</f>
        <v>11405054</v>
      </c>
      <c r="F23" s="16"/>
    </row>
    <row r="24" spans="1:6" ht="17.25" customHeight="1">
      <c r="A24" s="1" t="s">
        <v>19</v>
      </c>
      <c r="B24" s="1">
        <f>+B25+B26</f>
        <v>28475911</v>
      </c>
      <c r="C24" s="1"/>
      <c r="D24" s="1" t="s">
        <v>26</v>
      </c>
      <c r="E24" s="1">
        <f>ROUND(('[3]BG - EERR'!$J$1116/1000),0)</f>
        <v>9403695</v>
      </c>
      <c r="F24" s="16"/>
    </row>
    <row r="25" spans="1:6" ht="17.25" customHeight="1">
      <c r="A25" s="1" t="s">
        <v>21</v>
      </c>
      <c r="B25" s="1">
        <f>ROUND(('[3]BG - EERR'!$J$152/1000),0)+1</f>
        <v>28475911</v>
      </c>
      <c r="C25" s="1"/>
      <c r="D25" s="1" t="s">
        <v>28</v>
      </c>
      <c r="E25" s="1">
        <f>ROUND(('[3]BG - EERR'!$J$1167/1000),0)</f>
        <v>2001359</v>
      </c>
      <c r="F25" s="16"/>
    </row>
    <row r="26" spans="1:6" ht="17.25" customHeight="1">
      <c r="A26" s="1" t="s">
        <v>23</v>
      </c>
      <c r="B26" s="1">
        <f>ROUND(('[3]BG - EERR'!$J$220/1000),0)</f>
        <v>0</v>
      </c>
      <c r="C26" s="1"/>
      <c r="F26" s="16"/>
    </row>
    <row r="27" spans="1:6" ht="19.5" customHeight="1">
      <c r="C27" s="1"/>
      <c r="D27" s="1" t="s">
        <v>30</v>
      </c>
      <c r="E27" s="1">
        <f>+E28+E29</f>
        <v>51634923</v>
      </c>
      <c r="F27" s="16"/>
    </row>
    <row r="28" spans="1:6" ht="19.5" customHeight="1">
      <c r="A28" s="1" t="s">
        <v>25</v>
      </c>
      <c r="B28" s="1">
        <f>+B29</f>
        <v>859490</v>
      </c>
      <c r="C28" s="1"/>
      <c r="D28" s="1" t="s">
        <v>21</v>
      </c>
      <c r="E28" s="1">
        <f>ROUND(('[3]BG - EERR'!$J$1185/1000),0)</f>
        <v>51634923</v>
      </c>
      <c r="F28" s="16"/>
    </row>
    <row r="29" spans="1:6" ht="19.5" customHeight="1">
      <c r="A29" s="1" t="s">
        <v>27</v>
      </c>
      <c r="B29" s="1">
        <f>ROUND(('[3]BG - EERR'!$J$250/1000),0)</f>
        <v>859490</v>
      </c>
      <c r="C29" s="1"/>
      <c r="D29" s="1"/>
      <c r="E29" s="1"/>
      <c r="F29" s="16"/>
    </row>
    <row r="30" spans="1:6" ht="19.5" customHeight="1">
      <c r="A30" s="1"/>
      <c r="B30" s="1"/>
      <c r="C30" s="1"/>
      <c r="F30" s="16"/>
    </row>
    <row r="31" spans="1:6" ht="17.25" customHeight="1">
      <c r="A31" s="1" t="s">
        <v>29</v>
      </c>
      <c r="B31" s="1">
        <f>SUM(B32:B37)</f>
        <v>8407970</v>
      </c>
      <c r="C31" s="1"/>
      <c r="D31" s="1" t="s">
        <v>35</v>
      </c>
      <c r="E31" s="1">
        <f>+E32</f>
        <v>20730972</v>
      </c>
      <c r="F31" s="16"/>
    </row>
    <row r="32" spans="1:6" ht="18" customHeight="1">
      <c r="A32" s="1" t="s">
        <v>31</v>
      </c>
      <c r="B32" s="1">
        <f>ROUND(('[3]BG - EERR'!$J$386/1000),0)+1</f>
        <v>7527256</v>
      </c>
      <c r="C32" s="1"/>
      <c r="D32" s="1" t="s">
        <v>37</v>
      </c>
      <c r="E32" s="1">
        <f>ROUND(('[3]BG - EERR'!$J$1621/1000),0)</f>
        <v>20730972</v>
      </c>
      <c r="F32" s="16"/>
    </row>
    <row r="33" spans="1:6" ht="18" customHeight="1">
      <c r="A33" s="1" t="s">
        <v>32</v>
      </c>
      <c r="B33" s="1">
        <f>ROUND(('[3]BG - EERR'!$J$424/1000),0)</f>
        <v>857106</v>
      </c>
      <c r="C33" s="1"/>
      <c r="D33" s="1"/>
      <c r="E33" s="1"/>
      <c r="F33" s="16"/>
    </row>
    <row r="34" spans="1:6" ht="18" customHeight="1">
      <c r="A34" s="1" t="s">
        <v>33</v>
      </c>
      <c r="B34" s="1">
        <f>ROUND(('[3]BG - EERR'!$J$454/1000),0)</f>
        <v>1004</v>
      </c>
      <c r="C34" s="1"/>
      <c r="D34" s="1" t="s">
        <v>39</v>
      </c>
      <c r="E34" s="1">
        <f>SUM(E35:E38)</f>
        <v>387266</v>
      </c>
      <c r="F34" s="16"/>
    </row>
    <row r="35" spans="1:6" ht="19.5" customHeight="1">
      <c r="A35" s="1" t="s">
        <v>34</v>
      </c>
      <c r="B35" s="1">
        <f>ROUND(('[3]BG - EERR'!$J$459/1000),0)</f>
        <v>13911</v>
      </c>
      <c r="C35" s="1"/>
      <c r="D35" s="1" t="s">
        <v>41</v>
      </c>
      <c r="E35" s="1">
        <f>ROUND(('[3]BG - EERR'!$J$1790/1000),0)</f>
        <v>22830</v>
      </c>
      <c r="F35" s="16"/>
    </row>
    <row r="36" spans="1:6" ht="19.5" customHeight="1">
      <c r="A36" s="1" t="s">
        <v>36</v>
      </c>
      <c r="B36" s="1">
        <f>ROUND(('[3]BG - EERR'!$J$483/1000),0)</f>
        <v>1354</v>
      </c>
      <c r="C36" s="1"/>
      <c r="D36" s="1" t="s">
        <v>42</v>
      </c>
      <c r="E36" s="1">
        <f>ROUND(('[3]BG - EERR'!$J$1809/1000),0)+1</f>
        <v>6652</v>
      </c>
      <c r="F36" s="16"/>
    </row>
    <row r="37" spans="1:6" ht="19.5" customHeight="1">
      <c r="A37" s="1" t="s">
        <v>38</v>
      </c>
      <c r="B37" s="1">
        <f>ROUND(('[3]BG - EERR'!$J$505/1000),0)</f>
        <v>7339</v>
      </c>
      <c r="C37" s="1"/>
      <c r="D37" s="1" t="s">
        <v>36</v>
      </c>
      <c r="E37" s="1">
        <f>ROUND(('[3]BG - EERR'!$J$1813/1000),0)</f>
        <v>221136</v>
      </c>
      <c r="F37" s="16"/>
    </row>
    <row r="38" spans="1:6" ht="19.5" customHeight="1">
      <c r="A38" s="1"/>
      <c r="B38" s="1"/>
      <c r="C38" s="1"/>
      <c r="D38" s="1" t="s">
        <v>45</v>
      </c>
      <c r="E38" s="1">
        <f>ROUND(('[3]BG - EERR'!$J$1848/1000),0)</f>
        <v>136648</v>
      </c>
      <c r="F38" s="16"/>
    </row>
    <row r="39" spans="1:6" ht="19.5" customHeight="1">
      <c r="A39" s="15" t="s">
        <v>40</v>
      </c>
      <c r="B39" s="15">
        <f>+B41</f>
        <v>338554</v>
      </c>
      <c r="C39" s="1"/>
      <c r="F39" s="16"/>
    </row>
    <row r="40" spans="1:6" ht="19.5" customHeight="1">
      <c r="A40" s="1"/>
      <c r="B40" s="1"/>
      <c r="C40" s="1"/>
      <c r="D40" s="15" t="s">
        <v>47</v>
      </c>
      <c r="E40" s="15">
        <f>+E42</f>
        <v>218091</v>
      </c>
      <c r="F40" s="16"/>
    </row>
    <row r="41" spans="1:6" ht="19.5" customHeight="1">
      <c r="A41" s="1" t="s">
        <v>43</v>
      </c>
      <c r="B41" s="1">
        <f>+B42+B43</f>
        <v>338554</v>
      </c>
      <c r="C41" s="1"/>
      <c r="D41" s="1"/>
      <c r="E41" s="1"/>
      <c r="F41" s="16"/>
    </row>
    <row r="42" spans="1:6" ht="18" customHeight="1">
      <c r="A42" s="1" t="s">
        <v>44</v>
      </c>
      <c r="B42" s="1">
        <f>ROUND(('[3]BG - EERR'!$J$557/1000),0)</f>
        <v>338554</v>
      </c>
      <c r="C42" s="1"/>
      <c r="D42" s="1" t="s">
        <v>43</v>
      </c>
      <c r="E42" s="1">
        <f>+E43</f>
        <v>218091</v>
      </c>
      <c r="F42" s="16"/>
    </row>
    <row r="43" spans="1:6" ht="18" customHeight="1">
      <c r="A43" s="1"/>
      <c r="B43" s="1"/>
      <c r="C43" s="1"/>
      <c r="D43" s="1" t="s">
        <v>46</v>
      </c>
      <c r="E43" s="1">
        <f>ROUND(('[3]BG - EERR'!$J$1926/1000),0)</f>
        <v>218091</v>
      </c>
      <c r="F43" s="16"/>
    </row>
    <row r="44" spans="1:6" ht="21" customHeight="1">
      <c r="A44" s="12"/>
      <c r="C44" s="1"/>
      <c r="F44" s="16"/>
    </row>
    <row r="45" spans="1:6" ht="19.5" customHeight="1">
      <c r="A45" s="12"/>
      <c r="C45" s="1"/>
      <c r="D45" s="15" t="s">
        <v>48</v>
      </c>
      <c r="E45" s="15">
        <f>+E18+E9+E40</f>
        <v>127074727</v>
      </c>
      <c r="F45" s="16"/>
    </row>
    <row r="46" spans="1:6" ht="19.5" customHeight="1">
      <c r="A46" s="12"/>
      <c r="C46" s="1"/>
      <c r="F46" s="16"/>
    </row>
    <row r="47" spans="1:6" ht="19.5" customHeight="1">
      <c r="A47" s="12"/>
      <c r="C47" s="1"/>
      <c r="D47" s="15" t="s">
        <v>49</v>
      </c>
      <c r="F47" s="16"/>
    </row>
    <row r="48" spans="1:6" ht="19.5" customHeight="1">
      <c r="A48" s="1"/>
      <c r="B48" s="1"/>
      <c r="C48" s="1"/>
      <c r="D48" s="1" t="s">
        <v>50</v>
      </c>
      <c r="E48" s="1">
        <f>ROUND(('[3]BG - EERR'!$J$1938/1000),0)</f>
        <v>515756</v>
      </c>
      <c r="F48" s="16"/>
    </row>
    <row r="49" spans="1:9" ht="19.5" customHeight="1">
      <c r="A49" s="1"/>
      <c r="B49" s="1"/>
      <c r="C49" s="1"/>
      <c r="D49" s="1" t="s">
        <v>51</v>
      </c>
      <c r="E49" s="1">
        <f>ROUND(('[3]BG - EERR'!$J$1941/1000+'[3]BG - EERR'!$J$1949/1000),0)</f>
        <v>4252508</v>
      </c>
      <c r="F49" s="16"/>
    </row>
    <row r="50" spans="1:9" ht="19.5" customHeight="1">
      <c r="A50" s="1"/>
      <c r="B50" s="1"/>
      <c r="C50" s="1"/>
      <c r="D50" s="1" t="s">
        <v>52</v>
      </c>
      <c r="E50" s="1">
        <f>ROUND(('[3]BG - EERR'!$J$1952/1000),0)</f>
        <v>-3449831</v>
      </c>
      <c r="F50" s="16"/>
    </row>
    <row r="51" spans="1:9" ht="19.5" customHeight="1">
      <c r="A51" s="1"/>
      <c r="B51" s="1"/>
      <c r="C51" s="1"/>
      <c r="D51" s="1" t="s">
        <v>53</v>
      </c>
      <c r="E51" s="1">
        <f>ROUND(('[3]BG - EERR'!$J$2425/1000),0)</f>
        <v>264614</v>
      </c>
      <c r="F51" s="16"/>
    </row>
    <row r="52" spans="1:9" ht="17.25" customHeight="1">
      <c r="A52" s="1"/>
      <c r="B52" s="1"/>
      <c r="C52" s="1"/>
      <c r="D52" s="15" t="s">
        <v>54</v>
      </c>
      <c r="E52" s="15">
        <f>SUM(E48:E51)</f>
        <v>1583047</v>
      </c>
      <c r="F52" s="16"/>
    </row>
    <row r="53" spans="1:9" ht="9.75" customHeight="1">
      <c r="A53" s="1"/>
      <c r="B53" s="1"/>
      <c r="C53" s="1"/>
      <c r="D53" s="1"/>
      <c r="E53" s="1"/>
      <c r="F53" s="16"/>
    </row>
    <row r="54" spans="1:9" ht="17.25" customHeight="1">
      <c r="A54" s="15" t="s">
        <v>55</v>
      </c>
      <c r="B54" s="15">
        <f>+B9+B22+B39</f>
        <v>128657774</v>
      </c>
      <c r="C54" s="1"/>
      <c r="D54" s="15" t="s">
        <v>56</v>
      </c>
      <c r="E54" s="15">
        <f>+E52+E45</f>
        <v>128657774</v>
      </c>
      <c r="F54" s="16"/>
      <c r="H54" s="34"/>
      <c r="I54" s="34"/>
    </row>
    <row r="55" spans="1:9" ht="39" customHeight="1">
      <c r="A55" s="1"/>
      <c r="B55" s="1"/>
      <c r="C55" s="1"/>
      <c r="D55" s="1"/>
      <c r="E55" s="1"/>
      <c r="F55" s="16"/>
    </row>
    <row r="56" spans="1:9" ht="17.25" customHeight="1">
      <c r="A56" s="1" t="s">
        <v>57</v>
      </c>
      <c r="B56" s="1">
        <f>ROUND(('[3]BG - EERR'!$J$1049/1000),0)</f>
        <v>252491178</v>
      </c>
      <c r="C56" s="1"/>
      <c r="D56" s="1" t="s">
        <v>58</v>
      </c>
      <c r="E56" s="1">
        <f>ROUND(('[3]BG - EERR'!$J$1984/1000),0)</f>
        <v>252491178</v>
      </c>
      <c r="F56" s="16"/>
    </row>
    <row r="57" spans="1:9" ht="15">
      <c r="A57" s="1"/>
      <c r="B57" s="1"/>
      <c r="C57" s="1"/>
      <c r="D57" s="1"/>
      <c r="E57" s="1"/>
      <c r="F57" s="16"/>
    </row>
    <row r="58" spans="1:9" s="18" customFormat="1" ht="35.25" customHeight="1">
      <c r="A58" s="35" t="s">
        <v>59</v>
      </c>
      <c r="B58" s="35"/>
      <c r="C58" s="35"/>
      <c r="D58" s="35"/>
      <c r="E58" s="35"/>
      <c r="F58" s="17"/>
    </row>
    <row r="59" spans="1:9" s="20" customFormat="1" ht="15">
      <c r="A59" s="19"/>
      <c r="B59" s="19"/>
      <c r="C59" s="19"/>
      <c r="D59" s="19"/>
      <c r="E59" s="19"/>
      <c r="F59" s="17"/>
    </row>
    <row r="60" spans="1:9" s="21" customFormat="1" ht="32.25" customHeight="1">
      <c r="A60" s="15" t="s">
        <v>60</v>
      </c>
      <c r="B60" s="15"/>
      <c r="C60" s="15"/>
      <c r="D60" s="15" t="s">
        <v>61</v>
      </c>
      <c r="E60" s="1"/>
      <c r="F60" s="1"/>
    </row>
    <row r="61" spans="1:9" ht="15">
      <c r="A61" s="1"/>
      <c r="B61" s="1"/>
      <c r="C61" s="1"/>
      <c r="D61" s="1"/>
      <c r="E61" s="1"/>
      <c r="F61" s="16"/>
    </row>
    <row r="62" spans="1:9" ht="21.75" customHeight="1">
      <c r="A62" s="1" t="s">
        <v>62</v>
      </c>
      <c r="B62" s="1">
        <f>ROUND(('[3]BG - EERR'!$J$2048/1000),0)</f>
        <v>499101</v>
      </c>
      <c r="C62" s="1"/>
      <c r="D62" s="1" t="s">
        <v>63</v>
      </c>
      <c r="E62" s="1">
        <f>ROUND(('[3]BG - EERR'!$J$2209/1000),0)</f>
        <v>54559</v>
      </c>
      <c r="F62" s="16"/>
    </row>
    <row r="63" spans="1:9" ht="21.75" customHeight="1">
      <c r="A63" s="1" t="s">
        <v>64</v>
      </c>
      <c r="B63" s="1">
        <f>ROUND(('[3]BG - EERR'!$J$2175/1000),0)</f>
        <v>3646</v>
      </c>
      <c r="C63" s="1"/>
      <c r="D63" s="1" t="s">
        <v>65</v>
      </c>
      <c r="E63" s="1">
        <f>ROUND(('[3]BG - EERR'!$J$2236/1000),0)</f>
        <v>19414</v>
      </c>
      <c r="F63" s="16"/>
    </row>
    <row r="64" spans="1:9" ht="21.75" customHeight="1">
      <c r="A64" s="1"/>
      <c r="B64" s="1"/>
      <c r="C64" s="1"/>
      <c r="D64" s="1" t="s">
        <v>66</v>
      </c>
      <c r="E64" s="1">
        <f>ROUND(('[3]BG - EERR'!$J$2270/1000),0)</f>
        <v>58110</v>
      </c>
      <c r="F64" s="16"/>
    </row>
    <row r="65" spans="1:6" ht="21.75" hidden="1" customHeight="1">
      <c r="A65" s="1"/>
      <c r="B65" s="1"/>
      <c r="C65" s="1"/>
      <c r="D65" s="1" t="s">
        <v>77</v>
      </c>
      <c r="E65" s="1">
        <f>ROUND(('[3]BG - EERR'!$J$2388/1000),0)</f>
        <v>0</v>
      </c>
      <c r="F65" s="16"/>
    </row>
    <row r="66" spans="1:6" ht="21.75" customHeight="1">
      <c r="A66" s="1"/>
      <c r="B66" s="1"/>
      <c r="C66" s="1"/>
      <c r="D66" s="1" t="s">
        <v>67</v>
      </c>
      <c r="E66" s="1">
        <f>ROUND(('[3]BG - EERR'!$J$2391/1000),0)</f>
        <v>8082</v>
      </c>
      <c r="F66" s="16"/>
    </row>
    <row r="67" spans="1:6" ht="21.75" customHeight="1">
      <c r="A67" s="1"/>
      <c r="B67" s="1"/>
      <c r="C67" s="1"/>
      <c r="D67" s="1" t="s">
        <v>68</v>
      </c>
      <c r="E67" s="1">
        <f>ROUND(('[3]BG - EERR'!$J$2399/1000),0)-1</f>
        <v>2</v>
      </c>
      <c r="F67" s="16"/>
    </row>
    <row r="68" spans="1:6" ht="21.75" customHeight="1">
      <c r="A68" s="1"/>
      <c r="B68" s="1"/>
      <c r="C68" s="1"/>
      <c r="D68" s="1"/>
      <c r="E68" s="1"/>
      <c r="F68" s="16"/>
    </row>
    <row r="69" spans="1:6" ht="21.75" customHeight="1">
      <c r="A69" s="15" t="s">
        <v>69</v>
      </c>
      <c r="B69" s="15">
        <f>SUM(B62:B68)</f>
        <v>502747</v>
      </c>
      <c r="C69" s="1"/>
      <c r="D69" s="15" t="s">
        <v>70</v>
      </c>
      <c r="E69" s="15">
        <f>SUM(E62:E68)</f>
        <v>140167</v>
      </c>
      <c r="F69" s="16"/>
    </row>
    <row r="70" spans="1:6" ht="21.75" customHeight="1">
      <c r="A70" s="1"/>
      <c r="B70" s="1"/>
      <c r="C70" s="1"/>
      <c r="D70" s="1"/>
      <c r="E70" s="1"/>
      <c r="F70" s="16"/>
    </row>
    <row r="71" spans="1:6" ht="27.75" customHeight="1">
      <c r="A71" s="22"/>
      <c r="B71" s="19"/>
      <c r="C71" s="19"/>
      <c r="D71" s="23" t="s">
        <v>71</v>
      </c>
      <c r="E71" s="1">
        <f>+B69-E69</f>
        <v>362580</v>
      </c>
      <c r="F71" s="16"/>
    </row>
    <row r="72" spans="1:6" ht="11.25" customHeight="1">
      <c r="A72" s="19"/>
      <c r="B72" s="19"/>
      <c r="C72" s="19"/>
      <c r="D72" s="1"/>
      <c r="E72" s="1"/>
      <c r="F72" s="16"/>
    </row>
    <row r="73" spans="1:6" ht="21.75" customHeight="1">
      <c r="A73" s="19"/>
      <c r="B73" s="19"/>
      <c r="C73" s="19"/>
      <c r="D73" s="1" t="s">
        <v>72</v>
      </c>
      <c r="E73" s="1">
        <f>ROUND(('[3]BG - EERR'!$J$2403/1000),0)</f>
        <v>70250</v>
      </c>
      <c r="F73" s="16"/>
    </row>
    <row r="74" spans="1:6" ht="11.25" customHeight="1">
      <c r="A74" s="19"/>
      <c r="B74" s="19"/>
      <c r="C74" s="19"/>
      <c r="F74" s="16"/>
    </row>
    <row r="75" spans="1:6" ht="6" customHeight="1">
      <c r="A75" s="19"/>
      <c r="B75" s="19"/>
      <c r="C75" s="19"/>
      <c r="D75" s="1"/>
      <c r="E75" s="24"/>
      <c r="F75" s="16"/>
    </row>
    <row r="76" spans="1:6" ht="31.5" customHeight="1">
      <c r="A76" s="22"/>
      <c r="B76" s="19"/>
      <c r="C76" s="19"/>
      <c r="D76" s="23" t="s">
        <v>73</v>
      </c>
      <c r="E76" s="1">
        <f>+E71-E73</f>
        <v>292330</v>
      </c>
      <c r="F76" s="16"/>
    </row>
    <row r="77" spans="1:6" ht="5.25" customHeight="1">
      <c r="A77" s="25"/>
      <c r="B77" s="19"/>
      <c r="C77" s="19"/>
      <c r="D77" s="26"/>
      <c r="E77" s="1"/>
      <c r="F77" s="16"/>
    </row>
    <row r="78" spans="1:6" ht="18" customHeight="1">
      <c r="A78" s="19"/>
      <c r="B78" s="19"/>
      <c r="C78" s="19"/>
      <c r="D78" s="1" t="s">
        <v>74</v>
      </c>
      <c r="E78" s="1">
        <f>ROUND(('[3]BG - EERR'!$J$2412/1000),0)</f>
        <v>-27716</v>
      </c>
      <c r="F78" s="16"/>
    </row>
    <row r="79" spans="1:6" ht="6" customHeight="1">
      <c r="A79" s="19"/>
      <c r="B79" s="19"/>
      <c r="C79" s="19"/>
      <c r="D79" s="1"/>
      <c r="E79" s="24"/>
      <c r="F79" s="16"/>
    </row>
    <row r="80" spans="1:6" ht="24.75" customHeight="1">
      <c r="A80" s="19"/>
      <c r="B80" s="19"/>
      <c r="C80" s="19"/>
      <c r="D80" s="15" t="s">
        <v>75</v>
      </c>
      <c r="E80" s="15">
        <f>SUM(E76:E78)</f>
        <v>264614</v>
      </c>
      <c r="F80" s="16"/>
    </row>
    <row r="81" spans="1:5" ht="13.5" customHeight="1">
      <c r="A81" s="27"/>
      <c r="B81" s="28"/>
      <c r="C81" s="27"/>
      <c r="D81" s="29"/>
      <c r="E81" s="30"/>
    </row>
    <row r="82" spans="1:5" ht="11.25" customHeight="1" thickBot="1">
      <c r="A82" s="31"/>
      <c r="B82" s="32"/>
      <c r="C82" s="33"/>
      <c r="D82" s="32"/>
      <c r="E82" s="32"/>
    </row>
    <row r="84" spans="1:5" ht="15">
      <c r="D84" s="23"/>
    </row>
    <row r="187" spans="2:2">
      <c r="B187" s="12" t="s">
        <v>76</v>
      </c>
    </row>
  </sheetData>
  <mergeCells count="6">
    <mergeCell ref="A58:E58"/>
    <mergeCell ref="A2:E2"/>
    <mergeCell ref="A3:E3"/>
    <mergeCell ref="A4:E4"/>
    <mergeCell ref="A5:E5"/>
    <mergeCell ref="A7:E7"/>
  </mergeCells>
  <pageMargins left="0.96" right="0.46" top="0.78" bottom="0.78" header="0.5" footer="0.5"/>
  <pageSetup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ASFI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Villazon Claudia</dc:creator>
  <cp:lastModifiedBy>Usi Administrador</cp:lastModifiedBy>
  <dcterms:created xsi:type="dcterms:W3CDTF">2016-04-07T19:31:10Z</dcterms:created>
  <dcterms:modified xsi:type="dcterms:W3CDTF">2016-04-26T20:19:18Z</dcterms:modified>
</cp:coreProperties>
</file>